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55" windowHeight="6660" activeTab="1"/>
  </bookViews>
  <sheets>
    <sheet name="Calculator" sheetId="1" r:id="rId1"/>
    <sheet name="Loading Factors" sheetId="2" r:id="rId2"/>
    <sheet name="LS" sheetId="3" r:id="rId3"/>
    <sheet name="Peak Flow" sheetId="4" r:id="rId4"/>
  </sheets>
  <definedNames/>
  <calcPr fullCalcOnLoad="1"/>
</workbook>
</file>

<file path=xl/sharedStrings.xml><?xml version="1.0" encoding="utf-8"?>
<sst xmlns="http://schemas.openxmlformats.org/spreadsheetml/2006/main" count="68" uniqueCount="52">
  <si>
    <t>K</t>
  </si>
  <si>
    <t>A</t>
  </si>
  <si>
    <t>B</t>
  </si>
  <si>
    <t>C</t>
  </si>
  <si>
    <t>D</t>
  </si>
  <si>
    <t>Average Watershed Slope (%)</t>
  </si>
  <si>
    <t>Storm Type</t>
  </si>
  <si>
    <t>I</t>
  </si>
  <si>
    <t>IA</t>
  </si>
  <si>
    <t>II</t>
  </si>
  <si>
    <t>&lt;3</t>
  </si>
  <si>
    <r>
      <t>T</t>
    </r>
    <r>
      <rPr>
        <b/>
        <vertAlign val="subscript"/>
        <sz val="10"/>
        <rFont val="Arial"/>
        <family val="2"/>
      </rPr>
      <t>c</t>
    </r>
  </si>
  <si>
    <r>
      <t>Q</t>
    </r>
    <r>
      <rPr>
        <b/>
        <vertAlign val="subscript"/>
        <sz val="10"/>
        <rFont val="Arial"/>
        <family val="2"/>
      </rPr>
      <t>u for Type I</t>
    </r>
  </si>
  <si>
    <r>
      <t>Q</t>
    </r>
    <r>
      <rPr>
        <b/>
        <vertAlign val="subscript"/>
        <sz val="10"/>
        <rFont val="Arial"/>
        <family val="2"/>
      </rPr>
      <t>u for Type II</t>
    </r>
  </si>
  <si>
    <r>
      <t>Q</t>
    </r>
    <r>
      <rPr>
        <b/>
        <vertAlign val="subscript"/>
        <sz val="10"/>
        <rFont val="Arial"/>
        <family val="2"/>
      </rPr>
      <t>u for Type IA</t>
    </r>
  </si>
  <si>
    <t>NRCS Peak Coefficients</t>
  </si>
  <si>
    <t>Formula</t>
  </si>
  <si>
    <t>10^(2.3055-0.51429*LOG10(Tc)-0.1175*(LOG10(Tc))^2)</t>
  </si>
  <si>
    <t>10^(2.0325-0.31583*LOG10(Tc)-0.13748*(LOG10(Tc))^2)</t>
  </si>
  <si>
    <t>10^(2.55323-0.61512*LOG10(Tc)-0.16403*(LOG10(Tc))^2)</t>
  </si>
  <si>
    <t>Tc=Flow Path/(58,084*Watershed Slope^0.5)</t>
  </si>
  <si>
    <r>
      <t xml:space="preserve">LS Factors for Construction Sites </t>
    </r>
    <r>
      <rPr>
        <b/>
        <i/>
        <sz val="10"/>
        <rFont val="Arial"/>
        <family val="2"/>
      </rPr>
      <t>(From NRCS 1997-"Conservation Planning with the RUSLE")</t>
    </r>
  </si>
  <si>
    <t>Peak Flow Values</t>
  </si>
  <si>
    <t xml:space="preserve">Runoff = </t>
  </si>
  <si>
    <t>Runoff Curve Number (RCN)</t>
  </si>
  <si>
    <r>
      <t>Loading Factors (tons/acre</t>
    </r>
    <r>
      <rPr>
        <b/>
        <vertAlign val="superscript"/>
        <sz val="10"/>
        <rFont val="Arial"/>
        <family val="2"/>
      </rPr>
      <t>1.12</t>
    </r>
    <r>
      <rPr>
        <b/>
        <sz val="10"/>
        <rFont val="Arial"/>
        <family val="2"/>
      </rPr>
      <t>)</t>
    </r>
  </si>
  <si>
    <t>Area (Acres)</t>
  </si>
  <si>
    <t>Runoff (in)</t>
  </si>
  <si>
    <t>&lt;5-&lt;10%</t>
  </si>
  <si>
    <t>300 ft</t>
  </si>
  <si>
    <t>150 ft</t>
  </si>
  <si>
    <t>75 ft</t>
  </si>
  <si>
    <t>Hydrologic Soil Group</t>
  </si>
  <si>
    <r>
      <t>0-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>5%</t>
    </r>
  </si>
  <si>
    <r>
      <t>&gt;</t>
    </r>
    <r>
      <rPr>
        <sz val="10"/>
        <rFont val="Arial"/>
        <family val="2"/>
      </rPr>
      <t>10%</t>
    </r>
  </si>
  <si>
    <t>Yellow = Output Cells</t>
  </si>
  <si>
    <t>Assumed Slope</t>
  </si>
  <si>
    <r>
      <t>Action levels (tons/acre</t>
    </r>
    <r>
      <rPr>
        <b/>
        <vertAlign val="superscript"/>
        <sz val="10"/>
        <rFont val="Arial"/>
        <family val="2"/>
      </rPr>
      <t>1.12</t>
    </r>
    <r>
      <rPr>
        <b/>
        <sz val="10"/>
        <rFont val="Arial"/>
        <family val="2"/>
      </rPr>
      <t>)</t>
    </r>
  </si>
  <si>
    <t>C factor</t>
  </si>
  <si>
    <t>P factor</t>
  </si>
  <si>
    <t xml:space="preserve">Loading Factors based on the Modified Universal Soil Loss Equation (MUSLE) </t>
  </si>
  <si>
    <t>(P factor for sediment trap/basin = 0.1)</t>
  </si>
  <si>
    <t>Sheet Flow Length (ft)</t>
  </si>
  <si>
    <t>Assumed Sheet Flow Length</t>
  </si>
  <si>
    <t xml:space="preserve">AL assumes C factor of 0.003 (95-100% grass cover), P factor of 1.0 </t>
  </si>
  <si>
    <t>(B2-(0.2*((1000/E6)-10)))^2/(B2+(0.8*((1000/E6)-10))) (NRCS Runoff Equation)</t>
  </si>
  <si>
    <t>Estimated Turbidity  for Slope Category (NTU)^</t>
  </si>
  <si>
    <t>Slope Category</t>
  </si>
  <si>
    <r>
      <t>*</t>
    </r>
    <r>
      <rPr>
        <b/>
        <i/>
        <sz val="10"/>
        <rFont val="Arial"/>
        <family val="2"/>
      </rPr>
      <t>Assumes 1:1 relationship between Suspended Sediment Concentration and Turbidity</t>
    </r>
  </si>
  <si>
    <t>^Assumes C factor of 0.003 and P factor of 1.0 (for well-designed sediment trap/basin, P = 0.1)</t>
  </si>
  <si>
    <t>Pink = Input Cells</t>
  </si>
  <si>
    <t>Precipitation (in)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</si>
</sst>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E+00"/>
    <numFmt numFmtId="166" formatCode="0.0000E+00"/>
    <numFmt numFmtId="167" formatCode="0.000E+00"/>
    <numFmt numFmtId="168" formatCode="0.0E+00"/>
    <numFmt numFmtId="169" formatCode="0E+00"/>
    <numFmt numFmtId="170" formatCode="0.000000E+00"/>
    <numFmt numFmtId="171" formatCode="0.0000000E+00"/>
    <numFmt numFmtId="172" formatCode="0.00000000E+00"/>
    <numFmt numFmtId="173" formatCode="0.000000000E+00"/>
    <numFmt numFmtId="174" formatCode="0.0000000000E+00"/>
    <numFmt numFmtId="175" formatCode="0.00000000000E+00"/>
    <numFmt numFmtId="176" formatCode="0.000000000000E+00"/>
    <numFmt numFmtId="177" formatCode="0.0000000000000E+00"/>
    <numFmt numFmtId="178" formatCode="0.00000000000000E+00"/>
    <numFmt numFmtId="179" formatCode="0.000000000000000E+00"/>
    <numFmt numFmtId="180" formatCode="0.0000000000000000E+00"/>
    <numFmt numFmtId="181" formatCode="0.00000000000000000E+00"/>
    <numFmt numFmtId="182" formatCode="0.000000000000000000E+00"/>
    <numFmt numFmtId="183" formatCode="0.0000000000000000000E+00"/>
    <numFmt numFmtId="184" formatCode="0.00000000000000000000E+00"/>
    <numFmt numFmtId="185" formatCode="0.000000000000000000000E+00"/>
    <numFmt numFmtId="186" formatCode="0.0000000000000000000000E+00"/>
    <numFmt numFmtId="187" formatCode="0.00000000000000000000000E+00"/>
    <numFmt numFmtId="188" formatCode="0.000000000000000000000000E+00"/>
    <numFmt numFmtId="189" formatCode="0.0000000000000000000000000E+00"/>
    <numFmt numFmtId="190" formatCode="0.00000000000000000000000000E+00"/>
    <numFmt numFmtId="191" formatCode="0.000000000000000000000000000E+00"/>
    <numFmt numFmtId="192" formatCode="0.0000000000000000000000000000E+00"/>
    <numFmt numFmtId="193" formatCode="0.00000000000000000000000000000E+00"/>
    <numFmt numFmtId="194" formatCode="0.00000"/>
    <numFmt numFmtId="195" formatCode="0.0000"/>
    <numFmt numFmtId="196" formatCode="0.000"/>
    <numFmt numFmtId="197" formatCode="0.000000"/>
    <numFmt numFmtId="198" formatCode="0.0000000"/>
    <numFmt numFmtId="199" formatCode="0.00000000"/>
    <numFmt numFmtId="200" formatCode="0.000000000"/>
    <numFmt numFmtId="201" formatCode="0.0000000000"/>
    <numFmt numFmtId="202" formatCode="#,##0.0_);[Red]\(#,##0.0\)"/>
    <numFmt numFmtId="203" formatCode="#,##0.000_);[Red]\(#,##0.000\)"/>
    <numFmt numFmtId="204" formatCode="#,##0.0000_);[Red]\(#,##0.0000\)"/>
    <numFmt numFmtId="205" formatCode="#,##0.00000_);[Red]\(#,##0.00000\)"/>
    <numFmt numFmtId="206" formatCode="#,##0.000000_);[Red]\(#,##0.000000\)"/>
    <numFmt numFmtId="207" formatCode="#,##0.0000000_);[Red]\(#,##0.0000000\)"/>
  </numFmts>
  <fonts count="11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1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1" fillId="0" borderId="0" xfId="0" applyFont="1" applyFill="1" applyAlignment="1">
      <alignment horizontal="right"/>
    </xf>
    <xf numFmtId="9" fontId="0" fillId="0" borderId="0" xfId="0" applyNumberFormat="1" applyFont="1" applyAlignment="1">
      <alignment horizontal="left" wrapText="1"/>
    </xf>
    <xf numFmtId="0" fontId="1" fillId="2" borderId="0" xfId="0" applyFont="1" applyFill="1" applyAlignment="1">
      <alignment/>
    </xf>
    <xf numFmtId="164" fontId="0" fillId="0" borderId="0" xfId="0" applyNumberFormat="1" applyAlignment="1">
      <alignment horizontal="right"/>
    </xf>
    <xf numFmtId="0" fontId="1" fillId="3" borderId="1" xfId="0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2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9" fontId="7" fillId="0" borderId="0" xfId="19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left" indent="1"/>
    </xf>
    <xf numFmtId="38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9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" fillId="4" borderId="4" xfId="0" applyFont="1" applyFill="1" applyBorder="1" applyAlignment="1">
      <alignment horizontal="right"/>
    </xf>
    <xf numFmtId="2" fontId="1" fillId="4" borderId="4" xfId="0" applyNumberFormat="1" applyFont="1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8" fontId="1" fillId="5" borderId="6" xfId="0" applyNumberFormat="1" applyFont="1" applyFill="1" applyBorder="1" applyAlignment="1">
      <alignment horizontal="center"/>
    </xf>
    <xf numFmtId="38" fontId="1" fillId="5" borderId="7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D1">
      <selection activeCell="J8" sqref="J8:K8"/>
    </sheetView>
  </sheetViews>
  <sheetFormatPr defaultColWidth="9.140625" defaultRowHeight="12.75"/>
  <cols>
    <col min="1" max="1" width="21.00390625" style="0" customWidth="1"/>
    <col min="2" max="2" width="8.8515625" style="0" customWidth="1"/>
    <col min="3" max="3" width="6.00390625" style="0" customWidth="1"/>
    <col min="4" max="4" width="26.140625" style="0" customWidth="1"/>
    <col min="5" max="6" width="8.28125" style="0" customWidth="1"/>
    <col min="7" max="7" width="11.421875" style="0" customWidth="1"/>
    <col min="8" max="8" width="11.421875" style="0" hidden="1" customWidth="1"/>
    <col min="9" max="9" width="15.28125" style="0" hidden="1" customWidth="1"/>
    <col min="10" max="10" width="10.7109375" style="0" customWidth="1"/>
    <col min="11" max="11" width="11.00390625" style="0" customWidth="1"/>
    <col min="12" max="12" width="7.8515625" style="0" customWidth="1"/>
    <col min="13" max="13" width="7.57421875" style="0" customWidth="1"/>
    <col min="14" max="14" width="6.8515625" style="0" customWidth="1"/>
    <col min="15" max="16" width="7.28125" style="0" customWidth="1"/>
    <col min="17" max="17" width="7.421875" style="0" customWidth="1"/>
    <col min="18" max="18" width="8.140625" style="0" customWidth="1"/>
    <col min="19" max="19" width="8.00390625" style="0" customWidth="1"/>
    <col min="20" max="20" width="7.140625" style="0" customWidth="1"/>
    <col min="21" max="21" width="6.57421875" style="0" customWidth="1"/>
    <col min="22" max="22" width="5.140625" style="0" customWidth="1"/>
  </cols>
  <sheetData>
    <row r="1" spans="1:17" ht="25.5">
      <c r="A1" s="5"/>
      <c r="D1" s="13" t="s">
        <v>32</v>
      </c>
      <c r="E1" s="13" t="s">
        <v>26</v>
      </c>
      <c r="G1" s="12" t="s">
        <v>47</v>
      </c>
      <c r="H1" s="12" t="s">
        <v>36</v>
      </c>
      <c r="I1" s="12" t="s">
        <v>43</v>
      </c>
      <c r="J1" s="52" t="s">
        <v>46</v>
      </c>
      <c r="K1" s="53"/>
      <c r="M1" s="24"/>
      <c r="N1" s="24"/>
      <c r="O1" s="24"/>
      <c r="P1" s="24"/>
      <c r="Q1" s="24"/>
    </row>
    <row r="2" spans="1:17" ht="12.75">
      <c r="A2" s="16" t="s">
        <v>51</v>
      </c>
      <c r="B2" s="42">
        <v>0.5</v>
      </c>
      <c r="D2" s="5" t="s">
        <v>1</v>
      </c>
      <c r="E2" s="37">
        <v>0</v>
      </c>
      <c r="G2" s="40" t="s">
        <v>33</v>
      </c>
      <c r="H2" s="17">
        <v>0.05</v>
      </c>
      <c r="I2" s="14" t="s">
        <v>29</v>
      </c>
      <c r="J2" s="54">
        <f>(('Loading Factors'!H39*2000*((SUM(E2:E5)^1.12))/(62.4*(B5/12)*(SUM(E2:E5)*43560))*1000000))</f>
        <v>443.35621493017766</v>
      </c>
      <c r="K2" s="55"/>
      <c r="L2" s="22"/>
      <c r="M2" s="24"/>
      <c r="N2" s="24"/>
      <c r="O2" s="24"/>
      <c r="P2" s="24"/>
      <c r="Q2" s="24"/>
    </row>
    <row r="3" spans="1:11" ht="12.75">
      <c r="A3" s="16" t="s">
        <v>0</v>
      </c>
      <c r="B3" s="43">
        <v>0.5</v>
      </c>
      <c r="D3" s="5" t="s">
        <v>2</v>
      </c>
      <c r="E3" s="38">
        <v>0</v>
      </c>
      <c r="G3" s="40" t="s">
        <v>28</v>
      </c>
      <c r="H3" s="17">
        <v>0.08</v>
      </c>
      <c r="I3" s="14" t="s">
        <v>30</v>
      </c>
      <c r="J3" s="54">
        <f>(('Loading Factors'!J36*2000*((SUM(E2:E5)^1.12))/(62.4*(B5/12)*(SUM(E2:E5)*43560))*1000000))</f>
        <v>485.91309569444445</v>
      </c>
      <c r="K3" s="55"/>
    </row>
    <row r="4" spans="1:11" ht="16.5" customHeight="1">
      <c r="A4" s="6" t="s">
        <v>6</v>
      </c>
      <c r="B4" s="44">
        <v>3</v>
      </c>
      <c r="D4" s="5" t="s">
        <v>3</v>
      </c>
      <c r="E4" s="38">
        <v>2</v>
      </c>
      <c r="G4" s="41" t="s">
        <v>34</v>
      </c>
      <c r="H4" s="17">
        <v>0.12</v>
      </c>
      <c r="I4" s="14" t="s">
        <v>31</v>
      </c>
      <c r="J4" s="54">
        <f>(('Loading Factors'!L34*2000*((SUM(E2:E5)^1.12))/(62.4*(B5/12)*(SUM(E2:E5)*43560))*1000000))</f>
        <v>479.1748039552434</v>
      </c>
      <c r="K4" s="55"/>
    </row>
    <row r="5" spans="1:5" ht="12.75">
      <c r="A5" s="6" t="s">
        <v>27</v>
      </c>
      <c r="B5" s="19">
        <f>(B2-(0.2*((1000/E6)-10)))^2/(B2+(0.8*((1000/E6)-10)))</f>
        <v>0.025000000000000026</v>
      </c>
      <c r="D5" s="5" t="s">
        <v>4</v>
      </c>
      <c r="E5" s="39">
        <v>1</v>
      </c>
    </row>
    <row r="6" spans="2:11" ht="25.5">
      <c r="B6">
        <v>3</v>
      </c>
      <c r="D6" s="9" t="s">
        <v>24</v>
      </c>
      <c r="E6" s="1">
        <f>IF(B2&gt;=2,(E2*77+E3*86+E4*91+E5*94)/SUM(E2:E5),1000/(10+5*(B2)+10*(0.05*B2)-10*(((0.05*B2)^2+1.25*0.05*B2*B2))^0.5))</f>
        <v>87.14410798228006</v>
      </c>
      <c r="G6" s="30"/>
      <c r="H6" s="30"/>
      <c r="I6" s="26"/>
      <c r="J6" s="27"/>
      <c r="K6" s="27"/>
    </row>
    <row r="7" spans="4:11" ht="12.75">
      <c r="D7" s="9"/>
      <c r="E7" s="1"/>
      <c r="G7" s="30"/>
      <c r="H7" s="30"/>
      <c r="I7" s="28"/>
      <c r="J7" s="30"/>
      <c r="K7" s="30"/>
    </row>
    <row r="8" spans="1:11" ht="12.75">
      <c r="A8" s="6" t="s">
        <v>23</v>
      </c>
      <c r="B8" s="51" t="s">
        <v>45</v>
      </c>
      <c r="C8" s="51"/>
      <c r="D8" s="51"/>
      <c r="E8" s="1"/>
      <c r="G8" s="36"/>
      <c r="H8" s="31"/>
      <c r="I8" s="36"/>
      <c r="J8" s="56"/>
      <c r="K8" s="56"/>
    </row>
    <row r="9" spans="2:11" ht="12.75">
      <c r="B9" s="51"/>
      <c r="C9" s="51"/>
      <c r="D9" s="51"/>
      <c r="E9" s="1"/>
      <c r="G9" s="36"/>
      <c r="H9" s="31"/>
      <c r="I9" s="36"/>
      <c r="J9" s="29"/>
      <c r="K9" s="23"/>
    </row>
    <row r="10" spans="4:11" ht="12.75">
      <c r="D10" s="5"/>
      <c r="G10" s="32"/>
      <c r="H10" s="33"/>
      <c r="I10" s="34"/>
      <c r="J10" s="29"/>
      <c r="K10" s="29"/>
    </row>
    <row r="11" spans="1:11" ht="15.75">
      <c r="A11" s="47" t="s">
        <v>50</v>
      </c>
      <c r="B11" s="48"/>
      <c r="C11" s="48"/>
      <c r="D11" s="10" t="s">
        <v>48</v>
      </c>
      <c r="E11" s="1"/>
      <c r="G11" s="35"/>
      <c r="H11" s="35"/>
      <c r="I11" s="28"/>
      <c r="J11" s="30"/>
      <c r="K11" s="30"/>
    </row>
    <row r="12" spans="1:9" ht="15.75">
      <c r="A12" s="49" t="s">
        <v>35</v>
      </c>
      <c r="B12" s="50"/>
      <c r="C12" s="50"/>
      <c r="D12" s="22" t="s">
        <v>49</v>
      </c>
      <c r="E12" s="1"/>
      <c r="G12" s="10"/>
      <c r="H12" s="10"/>
      <c r="I12" s="11"/>
    </row>
    <row r="19" spans="4:9" ht="14.25">
      <c r="D19" s="9"/>
      <c r="E19" s="1"/>
      <c r="G19" s="10"/>
      <c r="H19" s="10"/>
      <c r="I19" s="11"/>
    </row>
    <row r="57" ht="12.75">
      <c r="A57" s="46" t="s">
        <v>7</v>
      </c>
    </row>
    <row r="58" ht="12.75">
      <c r="A58" s="46" t="s">
        <v>8</v>
      </c>
    </row>
    <row r="59" ht="12.75">
      <c r="A59" s="46" t="s">
        <v>9</v>
      </c>
    </row>
  </sheetData>
  <sheetProtection/>
  <protectedRanges>
    <protectedRange sqref="E6" name="Range5"/>
    <protectedRange sqref="B4" name="Range3"/>
    <protectedRange sqref="E2:E5" name="Range2"/>
    <protectedRange sqref="B2:B3" name="Range1"/>
    <protectedRange password="C700" sqref="J2:K4" name="Range4"/>
  </protectedRanges>
  <mergeCells count="8">
    <mergeCell ref="A11:C11"/>
    <mergeCell ref="A12:C12"/>
    <mergeCell ref="B8:D9"/>
    <mergeCell ref="J1:K1"/>
    <mergeCell ref="J2:K2"/>
    <mergeCell ref="J3:K3"/>
    <mergeCell ref="J4:K4"/>
    <mergeCell ref="J8:K8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4"/>
  <sheetViews>
    <sheetView tabSelected="1" workbookViewId="0" topLeftCell="A19">
      <selection activeCell="F33" sqref="F33"/>
    </sheetView>
  </sheetViews>
  <sheetFormatPr defaultColWidth="9.140625" defaultRowHeight="12.75"/>
  <cols>
    <col min="2" max="2" width="9.57421875" style="0" customWidth="1"/>
    <col min="3" max="8" width="9.421875" style="0" bestFit="1" customWidth="1"/>
    <col min="9" max="16" width="9.57421875" style="0" bestFit="1" customWidth="1"/>
    <col min="17" max="20" width="10.57421875" style="0" bestFit="1" customWidth="1"/>
  </cols>
  <sheetData>
    <row r="1" ht="12.75">
      <c r="A1" s="5" t="s">
        <v>40</v>
      </c>
    </row>
    <row r="3" spans="1:5" ht="14.25">
      <c r="A3" s="5" t="s">
        <v>25</v>
      </c>
      <c r="E3" s="1"/>
    </row>
    <row r="4" spans="2:20" ht="12.75">
      <c r="B4" s="5" t="s">
        <v>5</v>
      </c>
      <c r="C4" s="5"/>
      <c r="D4" s="5"/>
      <c r="E4" s="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51">
      <c r="A5" s="9" t="s">
        <v>42</v>
      </c>
      <c r="B5" s="7">
        <v>0.2</v>
      </c>
      <c r="C5" s="7">
        <v>0.5</v>
      </c>
      <c r="D5" s="7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8</v>
      </c>
      <c r="K5" s="7">
        <v>10</v>
      </c>
      <c r="L5" s="7">
        <v>12</v>
      </c>
      <c r="M5" s="7">
        <v>14</v>
      </c>
      <c r="N5" s="7">
        <v>16</v>
      </c>
      <c r="O5" s="7">
        <v>20</v>
      </c>
      <c r="P5" s="7">
        <v>25</v>
      </c>
      <c r="Q5" s="7">
        <v>30</v>
      </c>
      <c r="R5" s="7">
        <v>40</v>
      </c>
      <c r="S5" s="7">
        <v>50</v>
      </c>
      <c r="T5" s="7">
        <v>60</v>
      </c>
    </row>
    <row r="6" spans="1:20" ht="12.75">
      <c r="A6" s="6">
        <v>3</v>
      </c>
      <c r="B6" s="45">
        <f>IF(Calculator!$B$4=1,0.634*Calculator!$B$3*LS!B5*('Peak Flow'!B32)^0.56*(Calculator!$B$5)^1.12,IF(Calculator!$B$4=2,0.634*Calculator!$B$3*LS!B5*('Peak Flow'!B53)^0.56*(Calculator!$B$5)^1.12,0.634*Calculator!$B$3*LS!B5*('Peak Flow'!B73)^0.56*(Calculator!$B$5)^1.12))</f>
        <v>0.0001033472378641889</v>
      </c>
      <c r="C6" s="45">
        <f>IF(Calculator!$B$4=1,0.634*Calculator!$B$3*LS!C5*('Peak Flow'!C32)^0.56*(Calculator!$B$5)^1.12,IF(Calculator!$B$4=2,0.634*Calculator!$B$3*LS!C5*('Peak Flow'!C53)^0.56*(Calculator!$B$5)^1.12,0.634*Calculator!$B$3*LS!C5*('Peak Flow'!C73)^0.56*(Calculator!$B$5)^1.12))</f>
        <v>0.00024169814338761996</v>
      </c>
      <c r="D6" s="45">
        <f>IF(Calculator!$B$4=1,0.634*Calculator!$B$3*LS!D5*('Peak Flow'!D32)^0.56*(Calculator!$B$5)^1.12,IF(Calculator!$B$4=2,0.634*Calculator!$B$3*LS!D5*('Peak Flow'!D53)^0.56*(Calculator!$B$5)^1.12,0.634*Calculator!$B$3*LS!D5*('Peak Flow'!D73)^0.56*(Calculator!$B$5)^1.12))</f>
        <v>0.0004581361705792871</v>
      </c>
      <c r="E6" s="45">
        <f>IF(Calculator!$B$4=1,0.634*Calculator!$B$3*LS!E5*('Peak Flow'!E32)^0.56*(Calculator!$B$5)^1.12,IF(Calculator!$B$4=2,0.634*Calculator!$B$3*LS!E5*('Peak Flow'!E53)^0.56*(Calculator!$B$5)^1.12,0.634*Calculator!$B$3*LS!E5*('Peak Flow'!E73)^0.56*(Calculator!$B$5)^1.12))</f>
        <v>0.0009756009663294094</v>
      </c>
      <c r="F6" s="45">
        <f>IF(Calculator!$B$4=1,0.634*Calculator!$B$3*LS!F5*('Peak Flow'!F32)^0.56*(Calculator!$B$5)^1.12,IF(Calculator!$B$4=2,0.634*Calculator!$B$3*LS!F5*('Peak Flow'!F53)^0.56*(Calculator!$B$5)^1.12,0.634*Calculator!$B$3*LS!F5*('Peak Flow'!F73)^0.56*(Calculator!$B$5)^1.12))</f>
        <v>0.00160099101997994</v>
      </c>
      <c r="G6" s="45">
        <f>IF(Calculator!$B$4=1,0.634*Calculator!$B$3*LS!G5*('Peak Flow'!G32)^0.56*(Calculator!$B$5)^1.12,IF(Calculator!$B$4=2,0.634*Calculator!$B$3*LS!G5*('Peak Flow'!G53)^0.56*(Calculator!$B$5)^1.12,0.634*Calculator!$B$3*LS!G5*('Peak Flow'!G73)^0.56*(Calculator!$B$5)^1.12))</f>
        <v>0.002212766881567539</v>
      </c>
      <c r="H6" s="45">
        <f>IF(Calculator!$B$4=1,0.634*Calculator!$B$3*LS!H5*('Peak Flow'!H32)^0.56*(Calculator!$B$5)^1.12,IF(Calculator!$B$4=2,0.634*Calculator!$B$3*LS!H5*('Peak Flow'!H53)^0.56*(Calculator!$B$5)^1.12,0.634*Calculator!$B$3*LS!H5*('Peak Flow'!H73)^0.56*(Calculator!$B$5)^1.12))</f>
        <v>0.002883388157260869</v>
      </c>
      <c r="I6" s="45">
        <f>IF(Calculator!$B$4=1,0.634*Calculator!$B$3*LS!I5*('Peak Flow'!I32)^0.56*(Calculator!$B$5)^1.12,IF(Calculator!$B$4=2,0.634*Calculator!$B$3*LS!I5*('Peak Flow'!I53)^0.56*(Calculator!$B$5)^1.12,0.634*Calculator!$B$3*LS!I5*('Peak Flow'!I73)^0.56*(Calculator!$B$5)^1.12))</f>
        <v>0.003609858013283153</v>
      </c>
      <c r="J6" s="45">
        <f>IF(Calculator!$B$4=1,0.634*Calculator!$B$3*LS!J5*('Peak Flow'!J32)^0.56*(Calculator!$B$5)^1.12,IF(Calculator!$B$4=2,0.634*Calculator!$B$3*LS!J5*('Peak Flow'!J53)^0.56*(Calculator!$B$5)^1.12,0.634*Calculator!$B$3*LS!J5*('Peak Flow'!J73)^0.56*(Calculator!$B$5)^1.12))</f>
        <v>0.005219542557657995</v>
      </c>
      <c r="K6" s="45">
        <f>IF(Calculator!$B$4=1,0.634*Calculator!$B$3*LS!K5*('Peak Flow'!K32)^0.56*(Calculator!$B$5)^1.12,IF(Calculator!$B$4=2,0.634*Calculator!$B$3*LS!K5*('Peak Flow'!K53)^0.56*(Calculator!$B$5)^1.12,0.634*Calculator!$B$3*LS!K5*('Peak Flow'!K73)^0.56*(Calculator!$B$5)^1.12))</f>
        <v>0.006468746263534757</v>
      </c>
      <c r="L6" s="45">
        <f>IF(Calculator!$B$4=1,0.634*Calculator!$B$3*LS!L5*('Peak Flow'!L32)^0.56*(Calculator!$B$5)^1.12,IF(Calculator!$B$4=2,0.634*Calculator!$B$3*LS!L5*('Peak Flow'!L53)^0.56*(Calculator!$B$5)^1.12,0.634*Calculator!$B$3*LS!L5*('Peak Flow'!L73)^0.56*(Calculator!$B$5)^1.12))</f>
        <v>0.007368788143073027</v>
      </c>
      <c r="M6" s="45">
        <f>IF(Calculator!$B$4=1,0.634*Calculator!$B$3*LS!M5*('Peak Flow'!M32)^0.56*(Calculator!$B$5)^1.12,IF(Calculator!$B$4=2,0.634*Calculator!$B$3*LS!M5*('Peak Flow'!M53)^0.56*(Calculator!$B$5)^1.12,0.634*Calculator!$B$3*LS!M5*('Peak Flow'!M73)^0.56*(Calculator!$B$5)^1.12))</f>
        <v>0.008479443847166356</v>
      </c>
      <c r="N6" s="45">
        <f>IF(Calculator!$B$4=1,0.634*Calculator!$B$3*LS!N5*('Peak Flow'!N32)^0.56*(Calculator!$B$5)^1.12,IF(Calculator!$B$4=2,0.634*Calculator!$B$3*LS!N5*('Peak Flow'!N53)^0.56*(Calculator!$B$5)^1.12,0.634*Calculator!$B$3*LS!N5*('Peak Flow'!N73)^0.56*(Calculator!$B$5)^1.12))</f>
        <v>0.009378294560085805</v>
      </c>
      <c r="O6" s="45">
        <f>IF(Calculator!$B$4=1,0.634*Calculator!$B$3*LS!O5*('Peak Flow'!O32)^0.56*(Calculator!$B$5)^1.12,IF(Calculator!$B$4=2,0.634*Calculator!$B$3*LS!O5*('Peak Flow'!O53)^0.56*(Calculator!$B$5)^1.12,0.634*Calculator!$B$3*LS!O5*('Peak Flow'!O73)^0.56*(Calculator!$B$5)^1.12))</f>
        <v>0.011171531803504029</v>
      </c>
      <c r="P6" s="45">
        <f>IF(Calculator!$B$4=1,0.634*Calculator!$B$3*LS!P5*('Peak Flow'!P32)^0.56*(Calculator!$B$5)^1.12,IF(Calculator!$B$4=2,0.634*Calculator!$B$3*LS!P5*('Peak Flow'!P53)^0.56*(Calculator!$B$5)^1.12,0.634*Calculator!$B$3*LS!P5*('Peak Flow'!P73)^0.56*(Calculator!$B$5)^1.12))</f>
        <v>0.013893478411071296</v>
      </c>
      <c r="Q6" s="45">
        <f>IF(Calculator!$B$4=1,0.634*Calculator!$B$3*LS!Q5*('Peak Flow'!Q32)^0.56*(Calculator!$B$5)^1.12,IF(Calculator!$B$4=2,0.634*Calculator!$B$3*LS!Q5*('Peak Flow'!Q53)^0.56*(Calculator!$B$5)^1.12,0.634*Calculator!$B$3*LS!Q5*('Peak Flow'!Q73)^0.56*(Calculator!$B$5)^1.12))</f>
        <v>0.016412744618504952</v>
      </c>
      <c r="R6" s="45">
        <f>IF(Calculator!$B$4=1,0.634*Calculator!$B$3*LS!R5*('Peak Flow'!R32)^0.56*(Calculator!$B$5)^1.12,IF(Calculator!$B$4=2,0.634*Calculator!$B$3*LS!R5*('Peak Flow'!R53)^0.56*(Calculator!$B$5)^1.12,0.634*Calculator!$B$3*LS!R5*('Peak Flow'!R73)^0.56*(Calculator!$B$5)^1.12))</f>
        <v>0.021290288018010008</v>
      </c>
      <c r="S6" s="45">
        <f>IF(Calculator!$B$4=1,0.634*Calculator!$B$3*LS!S5*('Peak Flow'!S32)^0.56*(Calculator!$B$5)^1.12,IF(Calculator!$B$4=2,0.634*Calculator!$B$3*LS!S5*('Peak Flow'!S53)^0.56*(Calculator!$B$5)^1.12,0.634*Calculator!$B$3*LS!S5*('Peak Flow'!S73)^0.56*(Calculator!$B$5)^1.12))</f>
        <v>0.026399959943719374</v>
      </c>
      <c r="T6" s="45">
        <f>IF(Calculator!$B$4=1,0.634*Calculator!$B$3*LS!T5*('Peak Flow'!T32)^0.56*(Calculator!$B$5)^1.12,IF(Calculator!$B$4=2,0.634*Calculator!$B$3*LS!T5*('Peak Flow'!T53)^0.56*(Calculator!$B$5)^1.12,0.634*Calculator!$B$3*LS!T5*('Peak Flow'!T73)^0.56*(Calculator!$B$5)^1.12))</f>
        <v>0.03175830546304766</v>
      </c>
    </row>
    <row r="7" spans="1:21" ht="12.75">
      <c r="A7" s="5">
        <v>6</v>
      </c>
      <c r="B7" s="45">
        <f>IF(Calculator!$B$4=1,0.634*Calculator!$B$3*LS!B6*('Peak Flow'!B33)^0.56*(Calculator!$B$5)^1.12,IF(Calculator!$B$4=2,0.634*Calculator!$B$3*LS!B6*('Peak Flow'!B54)^0.56*(Calculator!$B$5)^1.12,0.634*Calculator!$B$3*LS!B6*('Peak Flow'!B74)^0.56*(Calculator!$B$5)^1.12))</f>
        <v>0.011344602131367133</v>
      </c>
      <c r="C7" s="45">
        <f>IF(Calculator!$B$4=1,0.634*Calculator!$B$3*LS!C6*('Peak Flow'!C33)^0.56*(Calculator!$B$5)^1.12,IF(Calculator!$B$4=2,0.634*Calculator!$B$3*LS!C6*('Peak Flow'!C54)^0.56*(Calculator!$B$5)^1.12,0.634*Calculator!$B$3*LS!C6*('Peak Flow'!C74)^0.56*(Calculator!$B$5)^1.12))</f>
        <v>0.014402747431551663</v>
      </c>
      <c r="D7" s="45">
        <f>IF(Calculator!$B$4=1,0.634*Calculator!$B$3*LS!D6*('Peak Flow'!D33)^0.56*(Calculator!$B$5)^1.12,IF(Calculator!$B$4=2,0.634*Calculator!$B$3*LS!D6*('Peak Flow'!D54)^0.56*(Calculator!$B$5)^1.12,0.634*Calculator!$B$3*LS!D6*('Peak Flow'!D74)^0.56*(Calculator!$B$5)^1.12))</f>
        <v>0.017007054287901377</v>
      </c>
      <c r="E7" s="45">
        <f>IF(Calculator!$B$4=1,0.634*Calculator!$B$3*LS!E6*('Peak Flow'!E33)^0.56*(Calculator!$B$5)^1.12,IF(Calculator!$B$4=2,0.634*Calculator!$B$3*LS!E6*('Peak Flow'!E54)^0.56*(Calculator!$B$5)^1.12,0.634*Calculator!$B$3*LS!E6*('Peak Flow'!E74)^0.56*(Calculator!$B$5)^1.12))</f>
        <v>0.022346382909240802</v>
      </c>
      <c r="F7" s="45">
        <f>IF(Calculator!$B$4=1,0.634*Calculator!$B$3*LS!F6*('Peak Flow'!F33)^0.56*(Calculator!$B$5)^1.12,IF(Calculator!$B$4=2,0.634*Calculator!$B$3*LS!F6*('Peak Flow'!F54)^0.56*(Calculator!$B$5)^1.12,0.634*Calculator!$B$3*LS!F6*('Peak Flow'!F74)^0.56*(Calculator!$B$5)^1.12))</f>
        <v>0.02752505431416637</v>
      </c>
      <c r="G7" s="45">
        <f>IF(Calculator!$B$4=1,0.634*Calculator!$B$3*LS!G6*('Peak Flow'!G33)^0.56*(Calculator!$B$5)^1.12,IF(Calculator!$B$4=2,0.634*Calculator!$B$3*LS!G6*('Peak Flow'!G54)^0.56*(Calculator!$B$5)^1.12,0.634*Calculator!$B$3*LS!G6*('Peak Flow'!G74)^0.56*(Calculator!$B$5)^1.12))</f>
        <v>0.030974848189013894</v>
      </c>
      <c r="H7" s="45">
        <f>IF(Calculator!$B$4=1,0.634*Calculator!$B$3*LS!H6*('Peak Flow'!H33)^0.56*(Calculator!$B$5)^1.12,IF(Calculator!$B$4=2,0.634*Calculator!$B$3*LS!H6*('Peak Flow'!H54)^0.56*(Calculator!$B$5)^1.12,0.634*Calculator!$B$3*LS!H6*('Peak Flow'!H74)^0.56*(Calculator!$B$5)^1.12))</f>
        <v>0.034375024153186495</v>
      </c>
      <c r="I7" s="45">
        <f>IF(Calculator!$B$4=1,0.634*Calculator!$B$3*LS!I6*('Peak Flow'!I33)^0.56*(Calculator!$B$5)^1.12,IF(Calculator!$B$4=2,0.634*Calculator!$B$3*LS!I6*('Peak Flow'!I54)^0.56*(Calculator!$B$5)^1.12,0.634*Calculator!$B$3*LS!I6*('Peak Flow'!I74)^0.56*(Calculator!$B$5)^1.12))</f>
        <v>0.03771666731736267</v>
      </c>
      <c r="J7" s="45">
        <f>IF(Calculator!$B$4=1,0.634*Calculator!$B$3*LS!J6*('Peak Flow'!J33)^0.56*(Calculator!$B$5)^1.12,IF(Calculator!$B$4=2,0.634*Calculator!$B$3*LS!J6*('Peak Flow'!J54)^0.56*(Calculator!$B$5)^1.12,0.634*Calculator!$B$3*LS!J6*('Peak Flow'!J74)^0.56*(Calculator!$B$5)^1.12))</f>
        <v>0.04422649147588832</v>
      </c>
      <c r="K7" s="45">
        <f>IF(Calculator!$B$4=1,0.634*Calculator!$B$3*LS!K6*('Peak Flow'!K33)^0.56*(Calculator!$B$5)^1.12,IF(Calculator!$B$4=2,0.634*Calculator!$B$3*LS!K6*('Peak Flow'!K54)^0.56*(Calculator!$B$5)^1.12,0.634*Calculator!$B$3*LS!K6*('Peak Flow'!K74)^0.56*(Calculator!$B$5)^1.12))</f>
        <v>0.04919606398273052</v>
      </c>
      <c r="L7" s="45">
        <f>IF(Calculator!$B$4=1,0.634*Calculator!$B$3*LS!L6*('Peak Flow'!L33)^0.56*(Calculator!$B$5)^1.12,IF(Calculator!$B$4=2,0.634*Calculator!$B$3*LS!L6*('Peak Flow'!L54)^0.56*(Calculator!$B$5)^1.12,0.634*Calculator!$B$3*LS!L6*('Peak Flow'!L74)^0.56*(Calculator!$B$5)^1.12))</f>
        <v>0.05277916696657158</v>
      </c>
      <c r="M7" s="45">
        <f>IF(Calculator!$B$4=1,0.634*Calculator!$B$3*LS!M6*('Peak Flow'!M33)^0.56*(Calculator!$B$5)^1.12,IF(Calculator!$B$4=2,0.634*Calculator!$B$3*LS!M6*('Peak Flow'!M54)^0.56*(Calculator!$B$5)^1.12,0.634*Calculator!$B$3*LS!M6*('Peak Flow'!M74)^0.56*(Calculator!$B$5)^1.12))</f>
        <v>0.056336188780529796</v>
      </c>
      <c r="N7" s="45">
        <f>IF(Calculator!$B$4=1,0.634*Calculator!$B$3*LS!N6*('Peak Flow'!N33)^0.56*(Calculator!$B$5)^1.12,IF(Calculator!$B$4=2,0.634*Calculator!$B$3*LS!N6*('Peak Flow'!N54)^0.56*(Calculator!$B$5)^1.12,0.634*Calculator!$B$3*LS!N6*('Peak Flow'!N74)^0.56*(Calculator!$B$5)^1.12))</f>
        <v>0.05985768545441129</v>
      </c>
      <c r="O7" s="45">
        <f>IF(Calculator!$B$4=1,0.634*Calculator!$B$3*LS!O6*('Peak Flow'!O33)^0.56*(Calculator!$B$5)^1.12,IF(Calculator!$B$4=2,0.634*Calculator!$B$3*LS!O6*('Peak Flow'!O54)^0.56*(Calculator!$B$5)^1.12,0.634*Calculator!$B$3*LS!O6*('Peak Flow'!O74)^0.56*(Calculator!$B$5)^1.12))</f>
        <v>0.06560971177203818</v>
      </c>
      <c r="P7" s="45">
        <f>IF(Calculator!$B$4=1,0.634*Calculator!$B$3*LS!P6*('Peak Flow'!P33)^0.56*(Calculator!$B$5)^1.12,IF(Calculator!$B$4=2,0.634*Calculator!$B$3*LS!P6*('Peak Flow'!P54)^0.56*(Calculator!$B$5)^1.12,0.634*Calculator!$B$3*LS!P6*('Peak Flow'!P74)^0.56*(Calculator!$B$5)^1.12))</f>
        <v>0.0718430896461352</v>
      </c>
      <c r="Q7" s="45">
        <f>IF(Calculator!$B$4=1,0.634*Calculator!$B$3*LS!Q6*('Peak Flow'!Q33)^0.56*(Calculator!$B$5)^1.12,IF(Calculator!$B$4=2,0.634*Calculator!$B$3*LS!Q6*('Peak Flow'!Q54)^0.56*(Calculator!$B$5)^1.12,0.634*Calculator!$B$3*LS!Q6*('Peak Flow'!Q74)^0.56*(Calculator!$B$5)^1.12))</f>
        <v>0.07799026371539362</v>
      </c>
      <c r="R7" s="45">
        <f>IF(Calculator!$B$4=1,0.634*Calculator!$B$3*LS!R6*('Peak Flow'!R33)^0.56*(Calculator!$B$5)^1.12,IF(Calculator!$B$4=2,0.634*Calculator!$B$3*LS!R6*('Peak Flow'!R54)^0.56*(Calculator!$B$5)^1.12,0.634*Calculator!$B$3*LS!R6*('Peak Flow'!R74)^0.56*(Calculator!$B$5)^1.12))</f>
        <v>0.08691375420338814</v>
      </c>
      <c r="S7" s="45">
        <f>IF(Calculator!$B$4=1,0.634*Calculator!$B$3*LS!S6*('Peak Flow'!S33)^0.56*(Calculator!$B$5)^1.12,IF(Calculator!$B$4=2,0.634*Calculator!$B$3*LS!S6*('Peak Flow'!S54)^0.56*(Calculator!$B$5)^1.12,0.634*Calculator!$B$3*LS!S6*('Peak Flow'!S74)^0.56*(Calculator!$B$5)^1.12))</f>
        <v>0.0947384731851281</v>
      </c>
      <c r="T7" s="45">
        <f>IF(Calculator!$B$4=1,0.634*Calculator!$B$3*LS!T6*('Peak Flow'!T33)^0.56*(Calculator!$B$5)^1.12,IF(Calculator!$B$4=2,0.634*Calculator!$B$3*LS!T6*('Peak Flow'!T54)^0.56*(Calculator!$B$5)^1.12,0.634*Calculator!$B$3*LS!T6*('Peak Flow'!T74)^0.56*(Calculator!$B$5)^1.12))</f>
        <v>0.10058808588040268</v>
      </c>
      <c r="U7" s="2"/>
    </row>
    <row r="8" spans="1:20" ht="12.75">
      <c r="A8" s="5">
        <v>9</v>
      </c>
      <c r="B8" s="45">
        <f>IF(Calculator!$B$4=1,0.634*Calculator!$B$3*LS!B7*('Peak Flow'!B34)^0.56*(Calculator!$B$5)^1.12,IF(Calculator!$B$4=2,0.634*Calculator!$B$3*LS!B7*('Peak Flow'!B55)^0.56*(Calculator!$B$5)^1.12,0.634*Calculator!$B$3*LS!B7*('Peak Flow'!B75)^0.56*(Calculator!$B$5)^1.12))</f>
        <v>0.012741514070547336</v>
      </c>
      <c r="C8" s="45">
        <f>IF(Calculator!$B$4=1,0.634*Calculator!$B$3*LS!C7*('Peak Flow'!C34)^0.56*(Calculator!$B$5)^1.12,IF(Calculator!$B$4=2,0.634*Calculator!$B$3*LS!C7*('Peak Flow'!C55)^0.56*(Calculator!$B$5)^1.12,0.634*Calculator!$B$3*LS!C7*('Peak Flow'!C75)^0.56*(Calculator!$B$5)^1.12))</f>
        <v>0.01659131513887379</v>
      </c>
      <c r="D8" s="45">
        <f>IF(Calculator!$B$4=1,0.634*Calculator!$B$3*LS!D7*('Peak Flow'!D34)^0.56*(Calculator!$B$5)^1.12,IF(Calculator!$B$4=2,0.634*Calculator!$B$3*LS!D7*('Peak Flow'!D55)^0.56*(Calculator!$B$5)^1.12,0.634*Calculator!$B$3*LS!D7*('Peak Flow'!D75)^0.56*(Calculator!$B$5)^1.12))</f>
        <v>0.01997048178548918</v>
      </c>
      <c r="E8" s="45">
        <f>IF(Calculator!$B$4=1,0.634*Calculator!$B$3*LS!E7*('Peak Flow'!E34)^0.56*(Calculator!$B$5)^1.12,IF(Calculator!$B$4=2,0.634*Calculator!$B$3*LS!E7*('Peak Flow'!E55)^0.56*(Calculator!$B$5)^1.12,0.634*Calculator!$B$3*LS!E7*('Peak Flow'!E75)^0.56*(Calculator!$B$5)^1.12))</f>
        <v>0.026747959515738804</v>
      </c>
      <c r="F8" s="45">
        <f>IF(Calculator!$B$4=1,0.634*Calculator!$B$3*LS!F7*('Peak Flow'!F34)^0.56*(Calculator!$B$5)^1.12,IF(Calculator!$B$4=2,0.634*Calculator!$B$3*LS!F7*('Peak Flow'!F55)^0.56*(Calculator!$B$5)^1.12,0.634*Calculator!$B$3*LS!F7*('Peak Flow'!F75)^0.56*(Calculator!$B$5)^1.12))</f>
        <v>0.03331814545650694</v>
      </c>
      <c r="G8" s="45">
        <f>IF(Calculator!$B$4=1,0.634*Calculator!$B$3*LS!G7*('Peak Flow'!G34)^0.56*(Calculator!$B$5)^1.12,IF(Calculator!$B$4=2,0.634*Calculator!$B$3*LS!G7*('Peak Flow'!G55)^0.56*(Calculator!$B$5)^1.12,0.634*Calculator!$B$3*LS!G7*('Peak Flow'!G75)^0.56*(Calculator!$B$5)^1.12))</f>
        <v>0.03779345397311418</v>
      </c>
      <c r="H8" s="45">
        <f>IF(Calculator!$B$4=1,0.634*Calculator!$B$3*LS!H7*('Peak Flow'!H34)^0.56*(Calculator!$B$5)^1.12,IF(Calculator!$B$4=2,0.634*Calculator!$B$3*LS!H7*('Peak Flow'!H55)^0.56*(Calculator!$B$5)^1.12,0.634*Calculator!$B$3*LS!H7*('Peak Flow'!H75)^0.56*(Calculator!$B$5)^1.12))</f>
        <v>0.042201718052914186</v>
      </c>
      <c r="I8" s="45">
        <f>IF(Calculator!$B$4=1,0.634*Calculator!$B$3*LS!I7*('Peak Flow'!I34)^0.56*(Calculator!$B$5)^1.12,IF(Calculator!$B$4=2,0.634*Calculator!$B$3*LS!I7*('Peak Flow'!I55)^0.56*(Calculator!$B$5)^1.12,0.634*Calculator!$B$3*LS!I7*('Peak Flow'!I75)^0.56*(Calculator!$B$5)^1.12))</f>
        <v>0.04653823657660363</v>
      </c>
      <c r="J8" s="45">
        <f>IF(Calculator!$B$4=1,0.634*Calculator!$B$3*LS!J7*('Peak Flow'!J34)^0.56*(Calculator!$B$5)^1.12,IF(Calculator!$B$4=2,0.634*Calculator!$B$3*LS!J7*('Peak Flow'!J55)^0.56*(Calculator!$B$5)^1.12,0.634*Calculator!$B$3*LS!J7*('Peak Flow'!J75)^0.56*(Calculator!$B$5)^1.12))</f>
        <v>0.05500648100736197</v>
      </c>
      <c r="K8" s="45">
        <f>IF(Calculator!$B$4=1,0.634*Calculator!$B$3*LS!K7*('Peak Flow'!K34)^0.56*(Calculator!$B$5)^1.12,IF(Calculator!$B$4=2,0.634*Calculator!$B$3*LS!K7*('Peak Flow'!K55)^0.56*(Calculator!$B$5)^1.12,0.634*Calculator!$B$3*LS!K7*('Peak Flow'!K75)^0.56*(Calculator!$B$5)^1.12))</f>
        <v>0.06323002108066834</v>
      </c>
      <c r="L8" s="45">
        <f>IF(Calculator!$B$4=1,0.634*Calculator!$B$3*LS!L7*('Peak Flow'!L34)^0.56*(Calculator!$B$5)^1.12,IF(Calculator!$B$4=2,0.634*Calculator!$B$3*LS!L7*('Peak Flow'!L55)^0.56*(Calculator!$B$5)^1.12,0.634*Calculator!$B$3*LS!L7*('Peak Flow'!L75)^0.56*(Calculator!$B$5)^1.12))</f>
        <v>0.07286043789044039</v>
      </c>
      <c r="M8" s="45">
        <f>IF(Calculator!$B$4=1,0.634*Calculator!$B$3*LS!M7*('Peak Flow'!M34)^0.56*(Calculator!$B$5)^1.12,IF(Calculator!$B$4=2,0.634*Calculator!$B$3*LS!M7*('Peak Flow'!M55)^0.56*(Calculator!$B$5)^1.12,0.634*Calculator!$B$3*LS!M7*('Peak Flow'!M75)^0.56*(Calculator!$B$5)^1.12))</f>
        <v>0.08064861310880087</v>
      </c>
      <c r="N8" s="45">
        <f>IF(Calculator!$B$4=1,0.634*Calculator!$B$3*LS!N7*('Peak Flow'!N34)^0.56*(Calculator!$B$5)^1.12,IF(Calculator!$B$4=2,0.634*Calculator!$B$3*LS!N7*('Peak Flow'!N55)^0.56*(Calculator!$B$5)^1.12,0.634*Calculator!$B$3*LS!N7*('Peak Flow'!N75)^0.56*(Calculator!$B$5)^1.12))</f>
        <v>0.08672957492923891</v>
      </c>
      <c r="O8" s="45">
        <f>IF(Calculator!$B$4=1,0.634*Calculator!$B$3*LS!O7*('Peak Flow'!O34)^0.56*(Calculator!$B$5)^1.12,IF(Calculator!$B$4=2,0.634*Calculator!$B$3*LS!O7*('Peak Flow'!O55)^0.56*(Calculator!$B$5)^1.12,0.634*Calculator!$B$3*LS!O7*('Peak Flow'!O75)^0.56*(Calculator!$B$5)^1.12))</f>
        <v>0.10013593992449978</v>
      </c>
      <c r="P8" s="45">
        <f>IF(Calculator!$B$4=1,0.634*Calculator!$B$3*LS!P7*('Peak Flow'!P34)^0.56*(Calculator!$B$5)^1.12,IF(Calculator!$B$4=2,0.634*Calculator!$B$3*LS!P7*('Peak Flow'!P55)^0.56*(Calculator!$B$5)^1.12,0.634*Calculator!$B$3*LS!P7*('Peak Flow'!P75)^0.56*(Calculator!$B$5)^1.12))</f>
        <v>0.11526827904067892</v>
      </c>
      <c r="Q8" s="45">
        <f>IF(Calculator!$B$4=1,0.634*Calculator!$B$3*LS!Q7*('Peak Flow'!Q34)^0.56*(Calculator!$B$5)^1.12,IF(Calculator!$B$4=2,0.634*Calculator!$B$3*LS!Q7*('Peak Flow'!Q55)^0.56*(Calculator!$B$5)^1.12,0.634*Calculator!$B$3*LS!Q7*('Peak Flow'!Q75)^0.56*(Calculator!$B$5)^1.12))</f>
        <v>0.1271608938664973</v>
      </c>
      <c r="R8" s="45">
        <f>IF(Calculator!$B$4=1,0.634*Calculator!$B$3*LS!R7*('Peak Flow'!R34)^0.56*(Calculator!$B$5)^1.12,IF(Calculator!$B$4=2,0.634*Calculator!$B$3*LS!R7*('Peak Flow'!R55)^0.56*(Calculator!$B$5)^1.12,0.634*Calculator!$B$3*LS!R7*('Peak Flow'!R75)^0.56*(Calculator!$B$5)^1.12))</f>
        <v>0.1502474386499608</v>
      </c>
      <c r="S8" s="45">
        <f>IF(Calculator!$B$4=1,0.634*Calculator!$B$3*LS!S7*('Peak Flow'!S34)^0.56*(Calculator!$B$5)^1.12,IF(Calculator!$B$4=2,0.634*Calculator!$B$3*LS!S7*('Peak Flow'!S55)^0.56*(Calculator!$B$5)^1.12,0.634*Calculator!$B$3*LS!S7*('Peak Flow'!S75)^0.56*(Calculator!$B$5)^1.12))</f>
        <v>0.1674035696496051</v>
      </c>
      <c r="T8" s="45">
        <f>IF(Calculator!$B$4=1,0.634*Calculator!$B$3*LS!T7*('Peak Flow'!T34)^0.56*(Calculator!$B$5)^1.12,IF(Calculator!$B$4=2,0.634*Calculator!$B$3*LS!T7*('Peak Flow'!T55)^0.56*(Calculator!$B$5)^1.12,0.634*Calculator!$B$3*LS!T7*('Peak Flow'!T75)^0.56*(Calculator!$B$5)^1.12))</f>
        <v>0.18172235863252467</v>
      </c>
    </row>
    <row r="9" spans="1:20" ht="12.75">
      <c r="A9" s="5">
        <v>12</v>
      </c>
      <c r="B9" s="45">
        <f>IF(Calculator!$B$4=1,0.634*Calculator!$B$3*LS!B8*('Peak Flow'!B35)^0.56*(Calculator!$B$5)^1.12,IF(Calculator!$B$4=2,0.634*Calculator!$B$3*LS!B8*('Peak Flow'!B56)^0.56*(Calculator!$B$5)^1.12,0.634*Calculator!$B$3*LS!B8*('Peak Flow'!B76)^0.56*(Calculator!$B$5)^1.12))</f>
        <v>0.013396896736478347</v>
      </c>
      <c r="C9" s="45">
        <f>IF(Calculator!$B$4=1,0.634*Calculator!$B$3*LS!C8*('Peak Flow'!C35)^0.56*(Calculator!$B$5)^1.12,IF(Calculator!$B$4=2,0.634*Calculator!$B$3*LS!C8*('Peak Flow'!C56)^0.56*(Calculator!$B$5)^1.12,0.634*Calculator!$B$3*LS!C8*('Peak Flow'!C76)^0.56*(Calculator!$B$5)^1.12))</f>
        <v>0.017705195853584807</v>
      </c>
      <c r="D9" s="45">
        <f>IF(Calculator!$B$4=1,0.634*Calculator!$B$3*LS!D8*('Peak Flow'!D35)^0.56*(Calculator!$B$5)^1.12,IF(Calculator!$B$4=2,0.634*Calculator!$B$3*LS!D8*('Peak Flow'!D56)^0.56*(Calculator!$B$5)^1.12,0.634*Calculator!$B$3*LS!D8*('Peak Flow'!D76)^0.56*(Calculator!$B$5)^1.12))</f>
        <v>0.02155150876106213</v>
      </c>
      <c r="E9" s="45">
        <f>IF(Calculator!$B$4=1,0.634*Calculator!$B$3*LS!E8*('Peak Flow'!E35)^0.56*(Calculator!$B$5)^1.12,IF(Calculator!$B$4=2,0.634*Calculator!$B$3*LS!E8*('Peak Flow'!E56)^0.56*(Calculator!$B$5)^1.12,0.634*Calculator!$B$3*LS!E8*('Peak Flow'!E76)^0.56*(Calculator!$B$5)^1.12))</f>
        <v>0.02919100238737328</v>
      </c>
      <c r="F9" s="45">
        <f>IF(Calculator!$B$4=1,0.634*Calculator!$B$3*LS!F8*('Peak Flow'!F35)^0.56*(Calculator!$B$5)^1.12,IF(Calculator!$B$4=2,0.634*Calculator!$B$3*LS!F8*('Peak Flow'!F56)^0.56*(Calculator!$B$5)^1.12,0.634*Calculator!$B$3*LS!F8*('Peak Flow'!F76)^0.56*(Calculator!$B$5)^1.12))</f>
        <v>0.03660053880828025</v>
      </c>
      <c r="G9" s="45">
        <f>IF(Calculator!$B$4=1,0.634*Calculator!$B$3*LS!G8*('Peak Flow'!G35)^0.56*(Calculator!$B$5)^1.12,IF(Calculator!$B$4=2,0.634*Calculator!$B$3*LS!G8*('Peak Flow'!G56)^0.56*(Calculator!$B$5)^1.12,0.634*Calculator!$B$3*LS!G8*('Peak Flow'!G76)^0.56*(Calculator!$B$5)^1.12))</f>
        <v>0.04171038031102813</v>
      </c>
      <c r="H9" s="45">
        <f>IF(Calculator!$B$4=1,0.634*Calculator!$B$3*LS!H8*('Peak Flow'!H35)^0.56*(Calculator!$B$5)^1.12,IF(Calculator!$B$4=2,0.634*Calculator!$B$3*LS!H8*('Peak Flow'!H56)^0.56*(Calculator!$B$5)^1.12,0.634*Calculator!$B$3*LS!H8*('Peak Flow'!H76)^0.56*(Calculator!$B$5)^1.12))</f>
        <v>0.04674393119108066</v>
      </c>
      <c r="I9" s="45">
        <f>IF(Calculator!$B$4=1,0.634*Calculator!$B$3*LS!I8*('Peak Flow'!I35)^0.56*(Calculator!$B$5)^1.12,IF(Calculator!$B$4=2,0.634*Calculator!$B$3*LS!I8*('Peak Flow'!I56)^0.56*(Calculator!$B$5)^1.12,0.634*Calculator!$B$3*LS!I8*('Peak Flow'!I76)^0.56*(Calculator!$B$5)^1.12))</f>
        <v>0.051699434917834866</v>
      </c>
      <c r="J9" s="45">
        <f>IF(Calculator!$B$4=1,0.634*Calculator!$B$3*LS!J8*('Peak Flow'!J35)^0.56*(Calculator!$B$5)^1.12,IF(Calculator!$B$4=2,0.634*Calculator!$B$3*LS!J8*('Peak Flow'!J56)^0.56*(Calculator!$B$5)^1.12,0.634*Calculator!$B$3*LS!J8*('Peak Flow'!J76)^0.56*(Calculator!$B$5)^1.12))</f>
        <v>0.06139183886022927</v>
      </c>
      <c r="K9" s="45">
        <f>IF(Calculator!$B$4=1,0.634*Calculator!$B$3*LS!K8*('Peak Flow'!K35)^0.56*(Calculator!$B$5)^1.12,IF(Calculator!$B$4=2,0.634*Calculator!$B$3*LS!K8*('Peak Flow'!K56)^0.56*(Calculator!$B$5)^1.12,0.634*Calculator!$B$3*LS!K8*('Peak Flow'!K76)^0.56*(Calculator!$B$5)^1.12))</f>
        <v>0.07268899320178378</v>
      </c>
      <c r="L9" s="45">
        <f>IF(Calculator!$B$4=1,0.634*Calculator!$B$3*LS!L8*('Peak Flow'!L35)^0.56*(Calculator!$B$5)^1.12,IF(Calculator!$B$4=2,0.634*Calculator!$B$3*LS!L8*('Peak Flow'!L56)^0.56*(Calculator!$B$5)^1.12,0.634*Calculator!$B$3*LS!L8*('Peak Flow'!L76)^0.56*(Calculator!$B$5)^1.12))</f>
        <v>0.08549135659731101</v>
      </c>
      <c r="M9" s="45">
        <f>IF(Calculator!$B$4=1,0.634*Calculator!$B$3*LS!M8*('Peak Flow'!M35)^0.56*(Calculator!$B$5)^1.12,IF(Calculator!$B$4=2,0.634*Calculator!$B$3*LS!M8*('Peak Flow'!M56)^0.56*(Calculator!$B$5)^1.12,0.634*Calculator!$B$3*LS!M8*('Peak Flow'!M76)^0.56*(Calculator!$B$5)^1.12))</f>
        <v>0.09795291855425364</v>
      </c>
      <c r="N9" s="45">
        <f>IF(Calculator!$B$4=1,0.634*Calculator!$B$3*LS!N8*('Peak Flow'!N35)^0.56*(Calculator!$B$5)^1.12,IF(Calculator!$B$4=2,0.634*Calculator!$B$3*LS!N8*('Peak Flow'!N56)^0.56*(Calculator!$B$5)^1.12,0.634*Calculator!$B$3*LS!N8*('Peak Flow'!N76)^0.56*(Calculator!$B$5)^1.12))</f>
        <v>0.10837693742289511</v>
      </c>
      <c r="O9" s="45">
        <f>IF(Calculator!$B$4=1,0.634*Calculator!$B$3*LS!O8*('Peak Flow'!O35)^0.56*(Calculator!$B$5)^1.12,IF(Calculator!$B$4=2,0.634*Calculator!$B$3*LS!O8*('Peak Flow'!O56)^0.56*(Calculator!$B$5)^1.12,0.634*Calculator!$B$3*LS!O8*('Peak Flow'!O76)^0.56*(Calculator!$B$5)^1.12))</f>
        <v>0.1286655554098759</v>
      </c>
      <c r="P9" s="45">
        <f>IF(Calculator!$B$4=1,0.634*Calculator!$B$3*LS!P8*('Peak Flow'!P35)^0.56*(Calculator!$B$5)^1.12,IF(Calculator!$B$4=2,0.634*Calculator!$B$3*LS!P8*('Peak Flow'!P56)^0.56*(Calculator!$B$5)^1.12,0.634*Calculator!$B$3*LS!P8*('Peak Flow'!P76)^0.56*(Calculator!$B$5)^1.12))</f>
        <v>0.1523364526982464</v>
      </c>
      <c r="Q9" s="45">
        <f>IF(Calculator!$B$4=1,0.634*Calculator!$B$3*LS!Q8*('Peak Flow'!Q35)^0.56*(Calculator!$B$5)^1.12,IF(Calculator!$B$4=2,0.634*Calculator!$B$3*LS!Q8*('Peak Flow'!Q56)^0.56*(Calculator!$B$5)^1.12,0.634*Calculator!$B$3*LS!Q8*('Peak Flow'!Q76)^0.56*(Calculator!$B$5)^1.12))</f>
        <v>0.172074998245078</v>
      </c>
      <c r="R9" s="45">
        <f>IF(Calculator!$B$4=1,0.634*Calculator!$B$3*LS!R8*('Peak Flow'!R35)^0.56*(Calculator!$B$5)^1.12,IF(Calculator!$B$4=2,0.634*Calculator!$B$3*LS!R8*('Peak Flow'!R56)^0.56*(Calculator!$B$5)^1.12,0.634*Calculator!$B$3*LS!R8*('Peak Flow'!R76)^0.56*(Calculator!$B$5)^1.12))</f>
        <v>0.20866612243887134</v>
      </c>
      <c r="S9" s="45">
        <f>IF(Calculator!$B$4=1,0.634*Calculator!$B$3*LS!S8*('Peak Flow'!S35)^0.56*(Calculator!$B$5)^1.12,IF(Calculator!$B$4=2,0.634*Calculator!$B$3*LS!S8*('Peak Flow'!S56)^0.56*(Calculator!$B$5)^1.12,0.634*Calculator!$B$3*LS!S8*('Peak Flow'!S76)^0.56*(Calculator!$B$5)^1.12))</f>
        <v>0.23800096353255912</v>
      </c>
      <c r="T9" s="45">
        <f>IF(Calculator!$B$4=1,0.634*Calculator!$B$3*LS!T8*('Peak Flow'!T35)^0.56*(Calculator!$B$5)^1.12,IF(Calculator!$B$4=2,0.634*Calculator!$B$3*LS!T8*('Peak Flow'!T56)^0.56*(Calculator!$B$5)^1.12,0.634*Calculator!$B$3*LS!T8*('Peak Flow'!T76)^0.56*(Calculator!$B$5)^1.12))</f>
        <v>0.2622768179957831</v>
      </c>
    </row>
    <row r="10" spans="1:20" ht="12.75">
      <c r="A10" s="5">
        <v>15</v>
      </c>
      <c r="B10" s="45">
        <f>IF(Calculator!$B$4=1,0.634*Calculator!$B$3*LS!B9*('Peak Flow'!B36)^0.56*(Calculator!$B$5)^1.12,IF(Calculator!$B$4=2,0.634*Calculator!$B$3*LS!B9*('Peak Flow'!B57)^0.56*(Calculator!$B$5)^1.12,0.634*Calculator!$B$3*LS!B9*('Peak Flow'!B77)^0.56*(Calculator!$B$5)^1.12))</f>
        <v>0.013772248605034483</v>
      </c>
      <c r="C10" s="45">
        <f>IF(Calculator!$B$4=1,0.634*Calculator!$B$3*LS!C9*('Peak Flow'!C36)^0.56*(Calculator!$B$5)^1.12,IF(Calculator!$B$4=2,0.634*Calculator!$B$3*LS!C9*('Peak Flow'!C57)^0.56*(Calculator!$B$5)^1.12,0.634*Calculator!$B$3*LS!C9*('Peak Flow'!C77)^0.56*(Calculator!$B$5)^1.12))</f>
        <v>0.018393667292079606</v>
      </c>
      <c r="D10" s="45">
        <f>IF(Calculator!$B$4=1,0.634*Calculator!$B$3*LS!D9*('Peak Flow'!D36)^0.56*(Calculator!$B$5)^1.12,IF(Calculator!$B$4=2,0.634*Calculator!$B$3*LS!D9*('Peak Flow'!D57)^0.56*(Calculator!$B$5)^1.12,0.634*Calculator!$B$3*LS!D9*('Peak Flow'!D77)^0.56*(Calculator!$B$5)^1.12))</f>
        <v>0.02256836167794791</v>
      </c>
      <c r="E10" s="45">
        <f>IF(Calculator!$B$4=1,0.634*Calculator!$B$3*LS!E9*('Peak Flow'!E36)^0.56*(Calculator!$B$5)^1.12,IF(Calculator!$B$4=2,0.634*Calculator!$B$3*LS!E9*('Peak Flow'!E57)^0.56*(Calculator!$B$5)^1.12,0.634*Calculator!$B$3*LS!E9*('Peak Flow'!E77)^0.56*(Calculator!$B$5)^1.12))</f>
        <v>0.030812442400765614</v>
      </c>
      <c r="F10" s="45">
        <f>IF(Calculator!$B$4=1,0.634*Calculator!$B$3*LS!F9*('Peak Flow'!F36)^0.56*(Calculator!$B$5)^1.12,IF(Calculator!$B$4=2,0.634*Calculator!$B$3*LS!F9*('Peak Flow'!F57)^0.56*(Calculator!$B$5)^1.12,0.634*Calculator!$B$3*LS!F9*('Peak Flow'!F77)^0.56*(Calculator!$B$5)^1.12))</f>
        <v>0.03881374083239888</v>
      </c>
      <c r="G10" s="45">
        <f>IF(Calculator!$B$4=1,0.634*Calculator!$B$3*LS!G9*('Peak Flow'!G36)^0.56*(Calculator!$B$5)^1.12,IF(Calculator!$B$4=2,0.634*Calculator!$B$3*LS!G9*('Peak Flow'!G57)^0.56*(Calculator!$B$5)^1.12,0.634*Calculator!$B$3*LS!G9*('Peak Flow'!G77)^0.56*(Calculator!$B$5)^1.12))</f>
        <v>0.044378848412198184</v>
      </c>
      <c r="H10" s="45">
        <f>IF(Calculator!$B$4=1,0.634*Calculator!$B$3*LS!H9*('Peak Flow'!H36)^0.56*(Calculator!$B$5)^1.12,IF(Calculator!$B$4=2,0.634*Calculator!$B$3*LS!H9*('Peak Flow'!H57)^0.56*(Calculator!$B$5)^1.12,0.634*Calculator!$B$3*LS!H9*('Peak Flow'!H77)^0.56*(Calculator!$B$5)^1.12))</f>
        <v>0.049861954481767855</v>
      </c>
      <c r="I10" s="45">
        <f>IF(Calculator!$B$4=1,0.634*Calculator!$B$3*LS!I9*('Peak Flow'!I36)^0.56*(Calculator!$B$5)^1.12,IF(Calculator!$B$4=2,0.634*Calculator!$B$3*LS!I9*('Peak Flow'!I57)^0.56*(Calculator!$B$5)^1.12,0.634*Calculator!$B$3*LS!I9*('Peak Flow'!I77)^0.56*(Calculator!$B$5)^1.12))</f>
        <v>0.05526352480432676</v>
      </c>
      <c r="J10" s="45">
        <f>IF(Calculator!$B$4=1,0.634*Calculator!$B$3*LS!J9*('Peak Flow'!J36)^0.56*(Calculator!$B$5)^1.12,IF(Calculator!$B$4=2,0.634*Calculator!$B$3*LS!J9*('Peak Flow'!J57)^0.56*(Calculator!$B$5)^1.12,0.634*Calculator!$B$3*LS!J9*('Peak Flow'!J77)^0.56*(Calculator!$B$5)^1.12))</f>
        <v>0.06584113111566474</v>
      </c>
      <c r="K10" s="45">
        <f>IF(Calculator!$B$4=1,0.634*Calculator!$B$3*LS!K9*('Peak Flow'!K36)^0.56*(Calculator!$B$5)^1.12,IF(Calculator!$B$4=2,0.634*Calculator!$B$3*LS!K9*('Peak Flow'!K57)^0.56*(Calculator!$B$5)^1.12,0.634*Calculator!$B$3*LS!K9*('Peak Flow'!K77)^0.56*(Calculator!$B$5)^1.12))</f>
        <v>0.08016095163039202</v>
      </c>
      <c r="L10" s="45">
        <f>IF(Calculator!$B$4=1,0.634*Calculator!$B$3*LS!L9*('Peak Flow'!L36)^0.56*(Calculator!$B$5)^1.12,IF(Calculator!$B$4=2,0.634*Calculator!$B$3*LS!L9*('Peak Flow'!L57)^0.56*(Calculator!$B$5)^1.12,0.634*Calculator!$B$3*LS!L9*('Peak Flow'!L77)^0.56*(Calculator!$B$5)^1.12))</f>
        <v>0.09603465455110821</v>
      </c>
      <c r="M10" s="45">
        <f>IF(Calculator!$B$4=1,0.634*Calculator!$B$3*LS!M9*('Peak Flow'!M36)^0.56*(Calculator!$B$5)^1.12,IF(Calculator!$B$4=2,0.634*Calculator!$B$3*LS!M9*('Peak Flow'!M57)^0.56*(Calculator!$B$5)^1.12,0.634*Calculator!$B$3*LS!M9*('Peak Flow'!M77)^0.56*(Calculator!$B$5)^1.12))</f>
        <v>0.1114958095970512</v>
      </c>
      <c r="N10" s="45">
        <f>IF(Calculator!$B$4=1,0.634*Calculator!$B$3*LS!N9*('Peak Flow'!N36)^0.56*(Calculator!$B$5)^1.12,IF(Calculator!$B$4=2,0.634*Calculator!$B$3*LS!N9*('Peak Flow'!N57)^0.56*(Calculator!$B$5)^1.12,0.634*Calculator!$B$3*LS!N9*('Peak Flow'!N77)^0.56*(Calculator!$B$5)^1.12))</f>
        <v>0.1266080708099325</v>
      </c>
      <c r="O10" s="45">
        <f>IF(Calculator!$B$4=1,0.634*Calculator!$B$3*LS!O9*('Peak Flow'!O36)^0.56*(Calculator!$B$5)^1.12,IF(Calculator!$B$4=2,0.634*Calculator!$B$3*LS!O9*('Peak Flow'!O57)^0.56*(Calculator!$B$5)^1.12,0.634*Calculator!$B$3*LS!O9*('Peak Flow'!O77)^0.56*(Calculator!$B$5)^1.12))</f>
        <v>0.15412801375846924</v>
      </c>
      <c r="P10" s="45">
        <f>IF(Calculator!$B$4=1,0.634*Calculator!$B$3*LS!P9*('Peak Flow'!P36)^0.56*(Calculator!$B$5)^1.12,IF(Calculator!$B$4=2,0.634*Calculator!$B$3*LS!P9*('Peak Flow'!P57)^0.56*(Calculator!$B$5)^1.12,0.634*Calculator!$B$3*LS!P9*('Peak Flow'!P77)^0.56*(Calculator!$B$5)^1.12))</f>
        <v>0.18510578986528628</v>
      </c>
      <c r="Q10" s="45">
        <f>IF(Calculator!$B$4=1,0.634*Calculator!$B$3*LS!Q9*('Peak Flow'!Q36)^0.56*(Calculator!$B$5)^1.12,IF(Calculator!$B$4=2,0.634*Calculator!$B$3*LS!Q9*('Peak Flow'!Q57)^0.56*(Calculator!$B$5)^1.12,0.634*Calculator!$B$3*LS!Q9*('Peak Flow'!Q77)^0.56*(Calculator!$B$5)^1.12))</f>
        <v>0.2151246609397369</v>
      </c>
      <c r="R10" s="45">
        <f>IF(Calculator!$B$4=1,0.634*Calculator!$B$3*LS!R9*('Peak Flow'!R36)^0.56*(Calculator!$B$5)^1.12,IF(Calculator!$B$4=2,0.634*Calculator!$B$3*LS!R9*('Peak Flow'!R57)^0.56*(Calculator!$B$5)^1.12,0.634*Calculator!$B$3*LS!R9*('Peak Flow'!R77)^0.56*(Calculator!$B$5)^1.12))</f>
        <v>0.2645677197849018</v>
      </c>
      <c r="S10" s="45">
        <f>IF(Calculator!$B$4=1,0.634*Calculator!$B$3*LS!S9*('Peak Flow'!S36)^0.56*(Calculator!$B$5)^1.12,IF(Calculator!$B$4=2,0.634*Calculator!$B$3*LS!S9*('Peak Flow'!S57)^0.56*(Calculator!$B$5)^1.12,0.634*Calculator!$B$3*LS!S9*('Peak Flow'!S77)^0.56*(Calculator!$B$5)^1.12))</f>
        <v>0.30733895086795404</v>
      </c>
      <c r="T10" s="45">
        <f>IF(Calculator!$B$4=1,0.634*Calculator!$B$3*LS!T9*('Peak Flow'!T36)^0.56*(Calculator!$B$5)^1.12,IF(Calculator!$B$4=2,0.634*Calculator!$B$3*LS!T9*('Peak Flow'!T57)^0.56*(Calculator!$B$5)^1.12,0.634*Calculator!$B$3*LS!T9*('Peak Flow'!T77)^0.56*(Calculator!$B$5)^1.12))</f>
        <v>0.3426221655634523</v>
      </c>
    </row>
    <row r="11" spans="1:20" ht="12.75">
      <c r="A11" s="5">
        <v>25</v>
      </c>
      <c r="B11" s="45">
        <f>IF(Calculator!$B$4=1,0.634*Calculator!$B$3*LS!B10*('Peak Flow'!B37)^0.56*(Calculator!$B$5)^1.12,IF(Calculator!$B$4=2,0.634*Calculator!$B$3*LS!B10*('Peak Flow'!B58)^0.56*(Calculator!$B$5)^1.12,0.634*Calculator!$B$3*LS!B10*('Peak Flow'!B78)^0.56*(Calculator!$B$5)^1.12))</f>
        <v>0.01400678341352499</v>
      </c>
      <c r="C11" s="45">
        <f>IF(Calculator!$B$4=1,0.634*Calculator!$B$3*LS!C10*('Peak Flow'!C37)^0.56*(Calculator!$B$5)^1.12,IF(Calculator!$B$4=2,0.634*Calculator!$B$3*LS!C10*('Peak Flow'!C58)^0.56*(Calculator!$B$5)^1.12,0.634*Calculator!$B$3*LS!C10*('Peak Flow'!C78)^0.56*(Calculator!$B$5)^1.12))</f>
        <v>0.0188601128045155</v>
      </c>
      <c r="D11" s="45">
        <f>IF(Calculator!$B$4=1,0.634*Calculator!$B$3*LS!D10*('Peak Flow'!D37)^0.56*(Calculator!$B$5)^1.12,IF(Calculator!$B$4=2,0.634*Calculator!$B$3*LS!D10*('Peak Flow'!D58)^0.56*(Calculator!$B$5)^1.12,0.634*Calculator!$B$3*LS!D10*('Peak Flow'!D78)^0.56*(Calculator!$B$5)^1.12))</f>
        <v>0.025870999348814348</v>
      </c>
      <c r="E11" s="45">
        <f>IF(Calculator!$B$4=1,0.634*Calculator!$B$3*LS!E10*('Peak Flow'!E37)^0.56*(Calculator!$B$5)^1.12,IF(Calculator!$B$4=2,0.634*Calculator!$B$3*LS!E10*('Peak Flow'!E58)^0.56*(Calculator!$B$5)^1.12,0.634*Calculator!$B$3*LS!E10*('Peak Flow'!E78)^0.56*(Calculator!$B$5)^1.12))</f>
        <v>0.03936752921046328</v>
      </c>
      <c r="F11" s="45">
        <f>IF(Calculator!$B$4=1,0.634*Calculator!$B$3*LS!F10*('Peak Flow'!F37)^0.56*(Calculator!$B$5)^1.12,IF(Calculator!$B$4=2,0.634*Calculator!$B$3*LS!F10*('Peak Flow'!F58)^0.56*(Calculator!$B$5)^1.12,0.634*Calculator!$B$3*LS!F10*('Peak Flow'!F78)^0.56*(Calculator!$B$5)^1.12))</f>
        <v>0.04995268249975952</v>
      </c>
      <c r="G11" s="45">
        <f>IF(Calculator!$B$4=1,0.634*Calculator!$B$3*LS!G10*('Peak Flow'!G37)^0.56*(Calculator!$B$5)^1.12,IF(Calculator!$B$4=2,0.634*Calculator!$B$3*LS!G10*('Peak Flow'!G58)^0.56*(Calculator!$B$5)^1.12,0.634*Calculator!$B$3*LS!G10*('Peak Flow'!G78)^0.56*(Calculator!$B$5)^1.12))</f>
        <v>0.06026074632511367</v>
      </c>
      <c r="H11" s="45">
        <f>IF(Calculator!$B$4=1,0.634*Calculator!$B$3*LS!H10*('Peak Flow'!H37)^0.56*(Calculator!$B$5)^1.12,IF(Calculator!$B$4=2,0.634*Calculator!$B$3*LS!H10*('Peak Flow'!H58)^0.56*(Calculator!$B$5)^1.12,0.634*Calculator!$B$3*LS!H10*('Peak Flow'!H78)^0.56*(Calculator!$B$5)^1.12))</f>
        <v>0.07033653321447622</v>
      </c>
      <c r="I11" s="45">
        <f>IF(Calculator!$B$4=1,0.634*Calculator!$B$3*LS!I10*('Peak Flow'!I37)^0.56*(Calculator!$B$5)^1.12,IF(Calculator!$B$4=2,0.634*Calculator!$B$3*LS!I10*('Peak Flow'!I58)^0.56*(Calculator!$B$5)^1.12,0.634*Calculator!$B$3*LS!I10*('Peak Flow'!I78)^0.56*(Calculator!$B$5)^1.12))</f>
        <v>0.0802140411434028</v>
      </c>
      <c r="J11" s="45">
        <f>IF(Calculator!$B$4=1,0.634*Calculator!$B$3*LS!J10*('Peak Flow'!J37)^0.56*(Calculator!$B$5)^1.12,IF(Calculator!$B$4=2,0.634*Calculator!$B$3*LS!J10*('Peak Flow'!J58)^0.56*(Calculator!$B$5)^1.12,0.634*Calculator!$B$3*LS!J10*('Peak Flow'!J78)^0.56*(Calculator!$B$5)^1.12))</f>
        <v>0.09730937112609464</v>
      </c>
      <c r="K11" s="45">
        <f>IF(Calculator!$B$4=1,0.634*Calculator!$B$3*LS!K10*('Peak Flow'!K37)^0.56*(Calculator!$B$5)^1.12,IF(Calculator!$B$4=2,0.634*Calculator!$B$3*LS!K10*('Peak Flow'!K58)^0.56*(Calculator!$B$5)^1.12,0.634*Calculator!$B$3*LS!K10*('Peak Flow'!K78)^0.56*(Calculator!$B$5)^1.12))</f>
        <v>0.12029158674437924</v>
      </c>
      <c r="L11" s="45">
        <f>IF(Calculator!$B$4=1,0.634*Calculator!$B$3*LS!L10*('Peak Flow'!L37)^0.56*(Calculator!$B$5)^1.12,IF(Calculator!$B$4=2,0.634*Calculator!$B$3*LS!L10*('Peak Flow'!L58)^0.56*(Calculator!$B$5)^1.12,0.634*Calculator!$B$3*LS!L10*('Peak Flow'!L78)^0.56*(Calculator!$B$5)^1.12))</f>
        <v>0.14677518324901376</v>
      </c>
      <c r="M11" s="45">
        <f>IF(Calculator!$B$4=1,0.634*Calculator!$B$3*LS!M10*('Peak Flow'!M37)^0.56*(Calculator!$B$5)^1.12,IF(Calculator!$B$4=2,0.634*Calculator!$B$3*LS!M10*('Peak Flow'!M58)^0.56*(Calculator!$B$5)^1.12,0.634*Calculator!$B$3*LS!M10*('Peak Flow'!M78)^0.56*(Calculator!$B$5)^1.12))</f>
        <v>0.17258689341599992</v>
      </c>
      <c r="N11" s="45">
        <f>IF(Calculator!$B$4=1,0.634*Calculator!$B$3*LS!N10*('Peak Flow'!N37)^0.56*(Calculator!$B$5)^1.12,IF(Calculator!$B$4=2,0.634*Calculator!$B$3*LS!N10*('Peak Flow'!N58)^0.56*(Calculator!$B$5)^1.12,0.634*Calculator!$B$3*LS!N10*('Peak Flow'!N78)^0.56*(Calculator!$B$5)^1.12))</f>
        <v>0.1958336116530557</v>
      </c>
      <c r="O11" s="45">
        <f>IF(Calculator!$B$4=1,0.634*Calculator!$B$3*LS!O10*('Peak Flow'!O37)^0.56*(Calculator!$B$5)^1.12,IF(Calculator!$B$4=2,0.634*Calculator!$B$3*LS!O10*('Peak Flow'!O58)^0.56*(Calculator!$B$5)^1.12,0.634*Calculator!$B$3*LS!O10*('Peak Flow'!O78)^0.56*(Calculator!$B$5)^1.12))</f>
        <v>0.24108002496780806</v>
      </c>
      <c r="P11" s="45">
        <f>IF(Calculator!$B$4=1,0.634*Calculator!$B$3*LS!P10*('Peak Flow'!P37)^0.56*(Calculator!$B$5)^1.12,IF(Calculator!$B$4=2,0.634*Calculator!$B$3*LS!P10*('Peak Flow'!P58)^0.56*(Calculator!$B$5)^1.12,0.634*Calculator!$B$3*LS!P10*('Peak Flow'!P78)^0.56*(Calculator!$B$5)^1.12))</f>
        <v>0.2947889409902905</v>
      </c>
      <c r="Q11" s="45">
        <f>IF(Calculator!$B$4=1,0.634*Calculator!$B$3*LS!Q10*('Peak Flow'!Q37)^0.56*(Calculator!$B$5)^1.12,IF(Calculator!$B$4=2,0.634*Calculator!$B$3*LS!Q10*('Peak Flow'!Q58)^0.56*(Calculator!$B$5)^1.12,0.634*Calculator!$B$3*LS!Q10*('Peak Flow'!Q78)^0.56*(Calculator!$B$5)^1.12))</f>
        <v>0.34315176871114983</v>
      </c>
      <c r="R11" s="45">
        <f>IF(Calculator!$B$4=1,0.634*Calculator!$B$3*LS!R10*('Peak Flow'!R37)^0.56*(Calculator!$B$5)^1.12,IF(Calculator!$B$4=2,0.634*Calculator!$B$3*LS!R10*('Peak Flow'!R58)^0.56*(Calculator!$B$5)^1.12,0.634*Calculator!$B$3*LS!R10*('Peak Flow'!R78)^0.56*(Calculator!$B$5)^1.12))</f>
        <v>0.42753703543450106</v>
      </c>
      <c r="S11" s="45">
        <f>IF(Calculator!$B$4=1,0.634*Calculator!$B$3*LS!S10*('Peak Flow'!S37)^0.56*(Calculator!$B$5)^1.12,IF(Calculator!$B$4=2,0.634*Calculator!$B$3*LS!S10*('Peak Flow'!S58)^0.56*(Calculator!$B$5)^1.12,0.634*Calculator!$B$3*LS!S10*('Peak Flow'!S78)^0.56*(Calculator!$B$5)^1.12))</f>
        <v>0.5002151866606979</v>
      </c>
      <c r="T11" s="45">
        <f>IF(Calculator!$B$4=1,0.634*Calculator!$B$3*LS!T10*('Peak Flow'!T37)^0.56*(Calculator!$B$5)^1.12,IF(Calculator!$B$4=2,0.634*Calculator!$B$3*LS!T10*('Peak Flow'!T58)^0.56*(Calculator!$B$5)^1.12,0.634*Calculator!$B$3*LS!T10*('Peak Flow'!T78)^0.56*(Calculator!$B$5)^1.12))</f>
        <v>0.5624645090282777</v>
      </c>
    </row>
    <row r="12" spans="1:20" ht="12.75">
      <c r="A12" s="5">
        <v>50</v>
      </c>
      <c r="B12" s="45">
        <f>IF(Calculator!$B$4=1,0.634*Calculator!$B$3*LS!B11*('Peak Flow'!B38)^0.56*(Calculator!$B$5)^1.12,IF(Calculator!$B$4=2,0.634*Calculator!$B$3*LS!B11*('Peak Flow'!B59)^0.56*(Calculator!$B$5)^1.12,0.634*Calculator!$B$3*LS!B11*('Peak Flow'!B79)^0.56*(Calculator!$B$5)^1.12))</f>
        <v>0.014342696502480358</v>
      </c>
      <c r="C12" s="45">
        <f>IF(Calculator!$B$4=1,0.634*Calculator!$B$3*LS!C11*('Peak Flow'!C38)^0.56*(Calculator!$B$5)^1.12,IF(Calculator!$B$4=2,0.634*Calculator!$B$3*LS!C11*('Peak Flow'!C59)^0.56*(Calculator!$B$5)^1.12,0.634*Calculator!$B$3*LS!C11*('Peak Flow'!C79)^0.56*(Calculator!$B$5)^1.12))</f>
        <v>0.02248733427405087</v>
      </c>
      <c r="D12" s="45">
        <f>IF(Calculator!$B$4=1,0.634*Calculator!$B$3*LS!D11*('Peak Flow'!D38)^0.56*(Calculator!$B$5)^1.12,IF(Calculator!$B$4=2,0.634*Calculator!$B$3*LS!D11*('Peak Flow'!D59)^0.56*(Calculator!$B$5)^1.12,0.634*Calculator!$B$3*LS!D11*('Peak Flow'!D79)^0.56*(Calculator!$B$5)^1.12))</f>
        <v>0.035587115229511274</v>
      </c>
      <c r="E12" s="45">
        <f>IF(Calculator!$B$4=1,0.634*Calculator!$B$3*LS!E11*('Peak Flow'!E38)^0.56*(Calculator!$B$5)^1.12,IF(Calculator!$B$4=2,0.634*Calculator!$B$3*LS!E11*('Peak Flow'!E59)^0.56*(Calculator!$B$5)^1.12,0.634*Calculator!$B$3*LS!E11*('Peak Flow'!E79)^0.56*(Calculator!$B$5)^1.12))</f>
        <v>0.05545084672563763</v>
      </c>
      <c r="F12" s="45">
        <f>IF(Calculator!$B$4=1,0.634*Calculator!$B$3*LS!F11*('Peak Flow'!F38)^0.56*(Calculator!$B$5)^1.12,IF(Calculator!$B$4=2,0.634*Calculator!$B$3*LS!F11*('Peak Flow'!F59)^0.56*(Calculator!$B$5)^1.12,0.634*Calculator!$B$3*LS!F11*('Peak Flow'!F79)^0.56*(Calculator!$B$5)^1.12))</f>
        <v>0.07721824558995315</v>
      </c>
      <c r="G12" s="45">
        <f>IF(Calculator!$B$4=1,0.634*Calculator!$B$3*LS!G11*('Peak Flow'!G38)^0.56*(Calculator!$B$5)^1.12,IF(Calculator!$B$4=2,0.634*Calculator!$B$3*LS!G11*('Peak Flow'!G59)^0.56*(Calculator!$B$5)^1.12,0.634*Calculator!$B$3*LS!G11*('Peak Flow'!G79)^0.56*(Calculator!$B$5)^1.12))</f>
        <v>0.09586276488972455</v>
      </c>
      <c r="H12" s="45">
        <f>IF(Calculator!$B$4=1,0.634*Calculator!$B$3*LS!H11*('Peak Flow'!H38)^0.56*(Calculator!$B$5)^1.12,IF(Calculator!$B$4=2,0.634*Calculator!$B$3*LS!H11*('Peak Flow'!H59)^0.56*(Calculator!$B$5)^1.12,0.634*Calculator!$B$3*LS!H11*('Peak Flow'!H79)^0.56*(Calculator!$B$5)^1.12))</f>
        <v>0.11411878932142394</v>
      </c>
      <c r="I12" s="45">
        <f>IF(Calculator!$B$4=1,0.634*Calculator!$B$3*LS!I11*('Peak Flow'!I38)^0.56*(Calculator!$B$5)^1.12,IF(Calculator!$B$4=2,0.634*Calculator!$B$3*LS!I11*('Peak Flow'!I59)^0.56*(Calculator!$B$5)^1.12,0.634*Calculator!$B$3*LS!I11*('Peak Flow'!I79)^0.56*(Calculator!$B$5)^1.12))</f>
        <v>0.1320490542090534</v>
      </c>
      <c r="J12" s="45">
        <f>IF(Calculator!$B$4=1,0.634*Calculator!$B$3*LS!J11*('Peak Flow'!J38)^0.56*(Calculator!$B$5)^1.12,IF(Calculator!$B$4=2,0.634*Calculator!$B$3*LS!J11*('Peak Flow'!J59)^0.56*(Calculator!$B$5)^1.12,0.634*Calculator!$B$3*LS!J11*('Peak Flow'!J79)^0.56*(Calculator!$B$5)^1.12))</f>
        <v>0.1671013169608189</v>
      </c>
      <c r="K12" s="45">
        <f>IF(Calculator!$B$4=1,0.634*Calculator!$B$3*LS!K11*('Peak Flow'!K38)^0.56*(Calculator!$B$5)^1.12,IF(Calculator!$B$4=2,0.634*Calculator!$B$3*LS!K11*('Peak Flow'!K59)^0.56*(Calculator!$B$5)^1.12,0.634*Calculator!$B$3*LS!K11*('Peak Flow'!K79)^0.56*(Calculator!$B$5)^1.12))</f>
        <v>0.21296897158309072</v>
      </c>
      <c r="L12" s="45">
        <f>IF(Calculator!$B$4=1,0.634*Calculator!$B$3*LS!L11*('Peak Flow'!L38)^0.56*(Calculator!$B$5)^1.12,IF(Calculator!$B$4=2,0.634*Calculator!$B$3*LS!L11*('Peak Flow'!L59)^0.56*(Calculator!$B$5)^1.12,0.634*Calculator!$B$3*LS!L11*('Peak Flow'!L79)^0.56*(Calculator!$B$5)^1.12))</f>
        <v>0.2646185265166233</v>
      </c>
      <c r="M12" s="45">
        <f>IF(Calculator!$B$4=1,0.634*Calculator!$B$3*LS!M11*('Peak Flow'!M38)^0.56*(Calculator!$B$5)^1.12,IF(Calculator!$B$4=2,0.634*Calculator!$B$3*LS!M11*('Peak Flow'!M59)^0.56*(Calculator!$B$5)^1.12,0.634*Calculator!$B$3*LS!M11*('Peak Flow'!M79)^0.56*(Calculator!$B$5)^1.12))</f>
        <v>0.31740174362305745</v>
      </c>
      <c r="N12" s="45">
        <f>IF(Calculator!$B$4=1,0.634*Calculator!$B$3*LS!N11*('Peak Flow'!N38)^0.56*(Calculator!$B$5)^1.12,IF(Calculator!$B$4=2,0.634*Calculator!$B$3*LS!N11*('Peak Flow'!N59)^0.56*(Calculator!$B$5)^1.12,0.634*Calculator!$B$3*LS!N11*('Peak Flow'!N79)^0.56*(Calculator!$B$5)^1.12))</f>
        <v>0.3669265781412407</v>
      </c>
      <c r="O12" s="45">
        <f>IF(Calculator!$B$4=1,0.634*Calculator!$B$3*LS!O11*('Peak Flow'!O38)^0.56*(Calculator!$B$5)^1.12,IF(Calculator!$B$4=2,0.634*Calculator!$B$3*LS!O11*('Peak Flow'!O59)^0.56*(Calculator!$B$5)^1.12,0.634*Calculator!$B$3*LS!O11*('Peak Flow'!O79)^0.56*(Calculator!$B$5)^1.12))</f>
        <v>0.459206329155794</v>
      </c>
      <c r="P12" s="45">
        <f>IF(Calculator!$B$4=1,0.634*Calculator!$B$3*LS!P11*('Peak Flow'!P38)^0.56*(Calculator!$B$5)^1.12,IF(Calculator!$B$4=2,0.634*Calculator!$B$3*LS!P11*('Peak Flow'!P59)^0.56*(Calculator!$B$5)^1.12,0.634*Calculator!$B$3*LS!P11*('Peak Flow'!P79)^0.56*(Calculator!$B$5)^1.12))</f>
        <v>0.570061538700869</v>
      </c>
      <c r="Q12" s="45">
        <f>IF(Calculator!$B$4=1,0.634*Calculator!$B$3*LS!Q11*('Peak Flow'!Q38)^0.56*(Calculator!$B$5)^1.12,IF(Calculator!$B$4=2,0.634*Calculator!$B$3*LS!Q11*('Peak Flow'!Q59)^0.56*(Calculator!$B$5)^1.12,0.634*Calculator!$B$3*LS!Q11*('Peak Flow'!Q79)^0.56*(Calculator!$B$5)^1.12))</f>
        <v>0.6737001444118323</v>
      </c>
      <c r="R12" s="45">
        <f>IF(Calculator!$B$4=1,0.634*Calculator!$B$3*LS!R11*('Peak Flow'!R38)^0.56*(Calculator!$B$5)^1.12,IF(Calculator!$B$4=2,0.634*Calculator!$B$3*LS!R11*('Peak Flow'!R59)^0.56*(Calculator!$B$5)^1.12,0.634*Calculator!$B$3*LS!R11*('Peak Flow'!R79)^0.56*(Calculator!$B$5)^1.12))</f>
        <v>0.8580371028925559</v>
      </c>
      <c r="S12" s="45">
        <f>IF(Calculator!$B$4=1,0.634*Calculator!$B$3*LS!S11*('Peak Flow'!S38)^0.56*(Calculator!$B$5)^1.12,IF(Calculator!$B$4=2,0.634*Calculator!$B$3*LS!S11*('Peak Flow'!S59)^0.56*(Calculator!$B$5)^1.12,0.634*Calculator!$B$3*LS!S11*('Peak Flow'!S79)^0.56*(Calculator!$B$5)^1.12))</f>
        <v>1.0164170949062845</v>
      </c>
      <c r="T12" s="45">
        <f>IF(Calculator!$B$4=1,0.634*Calculator!$B$3*LS!T11*('Peak Flow'!T38)^0.56*(Calculator!$B$5)^1.12,IF(Calculator!$B$4=2,0.634*Calculator!$B$3*LS!T11*('Peak Flow'!T59)^0.56*(Calculator!$B$5)^1.12,0.634*Calculator!$B$3*LS!T11*('Peak Flow'!T79)^0.56*(Calculator!$B$5)^1.12))</f>
        <v>1.1494818903454824</v>
      </c>
    </row>
    <row r="13" spans="1:20" ht="12.75">
      <c r="A13" s="5">
        <v>75</v>
      </c>
      <c r="B13" s="45">
        <f>IF(Calculator!$B$4=1,0.634*Calculator!$B$3*LS!B12*('Peak Flow'!B39)^0.56*(Calculator!$B$5)^1.12,IF(Calculator!$B$4=2,0.634*Calculator!$B$3*LS!B12*('Peak Flow'!B60)^0.56*(Calculator!$B$5)^1.12,0.634*Calculator!$B$3*LS!B12*('Peak Flow'!B80)^0.56*(Calculator!$B$5)^1.12))</f>
        <v>0.014326439096228993</v>
      </c>
      <c r="C13" s="45">
        <f>IF(Calculator!$B$4=1,0.634*Calculator!$B$3*LS!C12*('Peak Flow'!C39)^0.56*(Calculator!$B$5)^1.12,IF(Calculator!$B$4=2,0.634*Calculator!$B$3*LS!C12*('Peak Flow'!C60)^0.56*(Calculator!$B$5)^1.12,0.634*Calculator!$B$3*LS!C12*('Peak Flow'!C80)^0.56*(Calculator!$B$5)^1.12))</f>
        <v>0.02303823073847575</v>
      </c>
      <c r="D13" s="45">
        <f>IF(Calculator!$B$4=1,0.634*Calculator!$B$3*LS!D12*('Peak Flow'!D39)^0.56*(Calculator!$B$5)^1.12,IF(Calculator!$B$4=2,0.634*Calculator!$B$3*LS!D12*('Peak Flow'!D60)^0.56*(Calculator!$B$5)^1.12,0.634*Calculator!$B$3*LS!D12*('Peak Flow'!D80)^0.56*(Calculator!$B$5)^1.12))</f>
        <v>0.04002327219856075</v>
      </c>
      <c r="E13" s="45">
        <f>IF(Calculator!$B$4=1,0.634*Calculator!$B$3*LS!E12*('Peak Flow'!E39)^0.56*(Calculator!$B$5)^1.12,IF(Calculator!$B$4=2,0.634*Calculator!$B$3*LS!E12*('Peak Flow'!E60)^0.56*(Calculator!$B$5)^1.12,0.634*Calculator!$B$3*LS!E12*('Peak Flow'!E80)^0.56*(Calculator!$B$5)^1.12))</f>
        <v>0.07027291960640897</v>
      </c>
      <c r="F13" s="45">
        <f>IF(Calculator!$B$4=1,0.634*Calculator!$B$3*LS!F12*('Peak Flow'!F39)^0.56*(Calculator!$B$5)^1.12,IF(Calculator!$B$4=2,0.634*Calculator!$B$3*LS!F12*('Peak Flow'!F60)^0.56*(Calculator!$B$5)^1.12,0.634*Calculator!$B$3*LS!F12*('Peak Flow'!F80)^0.56*(Calculator!$B$5)^1.12))</f>
        <v>0.09975380991689796</v>
      </c>
      <c r="G13" s="45">
        <f>IF(Calculator!$B$4=1,0.634*Calculator!$B$3*LS!G12*('Peak Flow'!G39)^0.56*(Calculator!$B$5)^1.12,IF(Calculator!$B$4=2,0.634*Calculator!$B$3*LS!G12*('Peak Flow'!G60)^0.56*(Calculator!$B$5)^1.12,0.634*Calculator!$B$3*LS!G12*('Peak Flow'!G80)^0.56*(Calculator!$B$5)^1.12))</f>
        <v>0.12866110890669458</v>
      </c>
      <c r="H13" s="45">
        <f>IF(Calculator!$B$4=1,0.634*Calculator!$B$3*LS!H12*('Peak Flow'!H39)^0.56*(Calculator!$B$5)^1.12,IF(Calculator!$B$4=2,0.634*Calculator!$B$3*LS!H12*('Peak Flow'!H60)^0.56*(Calculator!$B$5)^1.12,0.634*Calculator!$B$3*LS!H12*('Peak Flow'!H80)^0.56*(Calculator!$B$5)^1.12))</f>
        <v>0.15710503995198974</v>
      </c>
      <c r="I13" s="45">
        <f>IF(Calculator!$B$4=1,0.634*Calculator!$B$3*LS!I12*('Peak Flow'!I39)^0.56*(Calculator!$B$5)^1.12,IF(Calculator!$B$4=2,0.634*Calculator!$B$3*LS!I12*('Peak Flow'!I60)^0.56*(Calculator!$B$5)^1.12,0.634*Calculator!$B$3*LS!I12*('Peak Flow'!I80)^0.56*(Calculator!$B$5)^1.12))</f>
        <v>0.18515818634251222</v>
      </c>
      <c r="J13" s="45">
        <f>IF(Calculator!$B$4=1,0.634*Calculator!$B$3*LS!J12*('Peak Flow'!J39)^0.56*(Calculator!$B$5)^1.12,IF(Calculator!$B$4=2,0.634*Calculator!$B$3*LS!J12*('Peak Flow'!J60)^0.56*(Calculator!$B$5)^1.12,0.634*Calculator!$B$3*LS!J12*('Peak Flow'!J80)^0.56*(Calculator!$B$5)^1.12))</f>
        <v>0.24028700247776302</v>
      </c>
      <c r="K13" s="45">
        <f>IF(Calculator!$B$4=1,0.634*Calculator!$B$3*LS!K12*('Peak Flow'!K39)^0.56*(Calculator!$B$5)^1.12,IF(Calculator!$B$4=2,0.634*Calculator!$B$3*LS!K12*('Peak Flow'!K60)^0.56*(Calculator!$B$5)^1.12,0.634*Calculator!$B$3*LS!K12*('Peak Flow'!K80)^0.56*(Calculator!$B$5)^1.12))</f>
        <v>0.31256688464259846</v>
      </c>
      <c r="L13" s="45">
        <f>IF(Calculator!$B$4=1,0.634*Calculator!$B$3*LS!L12*('Peak Flow'!L39)^0.56*(Calculator!$B$5)^1.12,IF(Calculator!$B$4=2,0.634*Calculator!$B$3*LS!L12*('Peak Flow'!L60)^0.56*(Calculator!$B$5)^1.12,0.634*Calculator!$B$3*LS!L12*('Peak Flow'!L80)^0.56*(Calculator!$B$5)^1.12))</f>
        <v>0.39638699402842614</v>
      </c>
      <c r="M13" s="45">
        <f>IF(Calculator!$B$4=1,0.634*Calculator!$B$3*LS!M12*('Peak Flow'!M39)^0.56*(Calculator!$B$5)^1.12,IF(Calculator!$B$4=2,0.634*Calculator!$B$3*LS!M12*('Peak Flow'!M60)^0.56*(Calculator!$B$5)^1.12,0.634*Calculator!$B$3*LS!M12*('Peak Flow'!M80)^0.56*(Calculator!$B$5)^1.12))</f>
        <v>0.47626683176075774</v>
      </c>
      <c r="N13" s="45">
        <f>IF(Calculator!$B$4=1,0.634*Calculator!$B$3*LS!N12*('Peak Flow'!N39)^0.56*(Calculator!$B$5)^1.12,IF(Calculator!$B$4=2,0.634*Calculator!$B$3*LS!N12*('Peak Flow'!N60)^0.56*(Calculator!$B$5)^1.12,0.634*Calculator!$B$3*LS!N12*('Peak Flow'!N80)^0.56*(Calculator!$B$5)^1.12))</f>
        <v>0.5575176589639242</v>
      </c>
      <c r="O13" s="45">
        <f>IF(Calculator!$B$4=1,0.634*Calculator!$B$3*LS!O12*('Peak Flow'!O39)^0.56*(Calculator!$B$5)^1.12,IF(Calculator!$B$4=2,0.634*Calculator!$B$3*LS!O12*('Peak Flow'!O60)^0.56*(Calculator!$B$5)^1.12,0.634*Calculator!$B$3*LS!O12*('Peak Flow'!O80)^0.56*(Calculator!$B$5)^1.12))</f>
        <v>0.7095211683897227</v>
      </c>
      <c r="P13" s="45">
        <f>IF(Calculator!$B$4=1,0.634*Calculator!$B$3*LS!P12*('Peak Flow'!P39)^0.56*(Calculator!$B$5)^1.12,IF(Calculator!$B$4=2,0.634*Calculator!$B$3*LS!P12*('Peak Flow'!P60)^0.56*(Calculator!$B$5)^1.12,0.634*Calculator!$B$3*LS!P12*('Peak Flow'!P80)^0.56*(Calculator!$B$5)^1.12))</f>
        <v>0.8944725535582119</v>
      </c>
      <c r="Q13" s="45">
        <f>IF(Calculator!$B$4=1,0.634*Calculator!$B$3*LS!Q12*('Peak Flow'!Q39)^0.56*(Calculator!$B$5)^1.12,IF(Calculator!$B$4=2,0.634*Calculator!$B$3*LS!Q12*('Peak Flow'!Q60)^0.56*(Calculator!$B$5)^1.12,0.634*Calculator!$B$3*LS!Q12*('Peak Flow'!Q80)^0.56*(Calculator!$B$5)^1.12))</f>
        <v>1.0657950688109685</v>
      </c>
      <c r="R13" s="45">
        <f>IF(Calculator!$B$4=1,0.634*Calculator!$B$3*LS!R12*('Peak Flow'!R39)^0.56*(Calculator!$B$5)^1.12,IF(Calculator!$B$4=2,0.634*Calculator!$B$3*LS!R12*('Peak Flow'!R60)^0.56*(Calculator!$B$5)^1.12,0.634*Calculator!$B$3*LS!R12*('Peak Flow'!R80)^0.56*(Calculator!$B$5)^1.12))</f>
        <v>1.3784475193674772</v>
      </c>
      <c r="S13" s="45">
        <f>IF(Calculator!$B$4=1,0.634*Calculator!$B$3*LS!S12*('Peak Flow'!S39)^0.56*(Calculator!$B$5)^1.12,IF(Calculator!$B$4=2,0.634*Calculator!$B$3*LS!S12*('Peak Flow'!S60)^0.56*(Calculator!$B$5)^1.12,0.634*Calculator!$B$3*LS!S12*('Peak Flow'!S80)^0.56*(Calculator!$B$5)^1.12))</f>
        <v>1.6503239702608326</v>
      </c>
      <c r="T13" s="45">
        <f>IF(Calculator!$B$4=1,0.634*Calculator!$B$3*LS!T12*('Peak Flow'!T39)^0.56*(Calculator!$B$5)^1.12,IF(Calculator!$B$4=2,0.634*Calculator!$B$3*LS!T12*('Peak Flow'!T60)^0.56*(Calculator!$B$5)^1.12,0.634*Calculator!$B$3*LS!T12*('Peak Flow'!T80)^0.56*(Calculator!$B$5)^1.12))</f>
        <v>1.8847649843799985</v>
      </c>
    </row>
    <row r="14" spans="1:20" ht="12.75">
      <c r="A14" s="5">
        <v>100</v>
      </c>
      <c r="B14" s="45">
        <f>IF(Calculator!$B$4=1,0.634*Calculator!$B$3*LS!B13*('Peak Flow'!B40)^0.56*(Calculator!$B$5)^1.12,IF(Calculator!$B$4=2,0.634*Calculator!$B$3*LS!B13*('Peak Flow'!B61)^0.56*(Calculator!$B$5)^1.12,0.634*Calculator!$B$3*LS!B13*('Peak Flow'!B81)^0.56*(Calculator!$B$5)^1.12))</f>
        <v>0.01406476927427625</v>
      </c>
      <c r="C14" s="45">
        <f>IF(Calculator!$B$4=1,0.634*Calculator!$B$3*LS!C13*('Peak Flow'!C40)^0.56*(Calculator!$B$5)^1.12,IF(Calculator!$B$4=2,0.634*Calculator!$B$3*LS!C13*('Peak Flow'!C61)^0.56*(Calculator!$B$5)^1.12,0.634*Calculator!$B$3*LS!C13*('Peak Flow'!C81)^0.56*(Calculator!$B$5)^1.12))</f>
        <v>0.025824549340197598</v>
      </c>
      <c r="D14" s="45">
        <f>IF(Calculator!$B$4=1,0.634*Calculator!$B$3*LS!D13*('Peak Flow'!D40)^0.56*(Calculator!$B$5)^1.12,IF(Calculator!$B$4=2,0.634*Calculator!$B$3*LS!D13*('Peak Flow'!D61)^0.56*(Calculator!$B$5)^1.12,0.634*Calculator!$B$3*LS!D13*('Peak Flow'!D81)^0.56*(Calculator!$B$5)^1.12))</f>
        <v>0.043209191038875876</v>
      </c>
      <c r="E14" s="45">
        <f>IF(Calculator!$B$4=1,0.634*Calculator!$B$3*LS!E13*('Peak Flow'!E40)^0.56*(Calculator!$B$5)^1.12,IF(Calculator!$B$4=2,0.634*Calculator!$B$3*LS!E13*('Peak Flow'!E61)^0.56*(Calculator!$B$5)^1.12,0.634*Calculator!$B$3*LS!E13*('Peak Flow'!E81)^0.56*(Calculator!$B$5)^1.12))</f>
        <v>0.08020021895104092</v>
      </c>
      <c r="F14" s="45">
        <f>IF(Calculator!$B$4=1,0.634*Calculator!$B$3*LS!F13*('Peak Flow'!F40)^0.56*(Calculator!$B$5)^1.12,IF(Calculator!$B$4=2,0.634*Calculator!$B$3*LS!F13*('Peak Flow'!F61)^0.56*(Calculator!$B$5)^1.12,0.634*Calculator!$B$3*LS!F13*('Peak Flow'!F81)^0.56*(Calculator!$B$5)^1.12))</f>
        <v>0.11652756981187097</v>
      </c>
      <c r="G14" s="45">
        <f>IF(Calculator!$B$4=1,0.634*Calculator!$B$3*LS!G13*('Peak Flow'!G40)^0.56*(Calculator!$B$5)^1.12,IF(Calculator!$B$4=2,0.634*Calculator!$B$3*LS!G13*('Peak Flow'!G61)^0.56*(Calculator!$B$5)^1.12,0.634*Calculator!$B$3*LS!G13*('Peak Flow'!G81)^0.56*(Calculator!$B$5)^1.12))</f>
        <v>0.15514967487657697</v>
      </c>
      <c r="H14" s="45">
        <f>IF(Calculator!$B$4=1,0.634*Calculator!$B$3*LS!H13*('Peak Flow'!H40)^0.56*(Calculator!$B$5)^1.12,IF(Calculator!$B$4=2,0.634*Calculator!$B$3*LS!H13*('Peak Flow'!H61)^0.56*(Calculator!$B$5)^1.12,0.634*Calculator!$B$3*LS!H13*('Peak Flow'!H81)^0.56*(Calculator!$B$5)^1.12))</f>
        <v>0.1904922544239399</v>
      </c>
      <c r="I14" s="45">
        <f>IF(Calculator!$B$4=1,0.634*Calculator!$B$3*LS!I13*('Peak Flow'!I40)^0.56*(Calculator!$B$5)^1.12,IF(Calculator!$B$4=2,0.634*Calculator!$B$3*LS!I13*('Peak Flow'!I61)^0.56*(Calculator!$B$5)^1.12,0.634*Calculator!$B$3*LS!I13*('Peak Flow'!I81)^0.56*(Calculator!$B$5)^1.12))</f>
        <v>0.22824156452536717</v>
      </c>
      <c r="J14" s="45">
        <f>IF(Calculator!$B$4=1,0.634*Calculator!$B$3*LS!J13*('Peak Flow'!J40)^0.56*(Calculator!$B$5)^1.12,IF(Calculator!$B$4=2,0.634*Calculator!$B$3*LS!J13*('Peak Flow'!J61)^0.56*(Calculator!$B$5)^1.12,0.634*Calculator!$B$3*LS!J13*('Peak Flow'!J81)^0.56*(Calculator!$B$5)^1.12))</f>
        <v>0.3026840490066949</v>
      </c>
      <c r="K14" s="45">
        <f>IF(Calculator!$B$4=1,0.634*Calculator!$B$3*LS!K13*('Peak Flow'!K40)^0.56*(Calculator!$B$5)^1.12,IF(Calculator!$B$4=2,0.634*Calculator!$B$3*LS!K13*('Peak Flow'!K61)^0.56*(Calculator!$B$5)^1.12,0.634*Calculator!$B$3*LS!K13*('Peak Flow'!K81)^0.56*(Calculator!$B$5)^1.12))</f>
        <v>0.39773157782024865</v>
      </c>
      <c r="L14" s="45">
        <f>IF(Calculator!$B$4=1,0.634*Calculator!$B$3*LS!L13*('Peak Flow'!L40)^0.56*(Calculator!$B$5)^1.12,IF(Calculator!$B$4=2,0.634*Calculator!$B$3*LS!L13*('Peak Flow'!L61)^0.56*(Calculator!$B$5)^1.12,0.634*Calculator!$B$3*LS!L13*('Peak Flow'!L81)^0.56*(Calculator!$B$5)^1.12))</f>
        <v>0.5075896929329586</v>
      </c>
      <c r="M14" s="45">
        <f>IF(Calculator!$B$4=1,0.634*Calculator!$B$3*LS!M13*('Peak Flow'!M40)^0.56*(Calculator!$B$5)^1.12,IF(Calculator!$B$4=2,0.634*Calculator!$B$3*LS!M13*('Peak Flow'!M61)^0.56*(Calculator!$B$5)^1.12,0.634*Calculator!$B$3*LS!M13*('Peak Flow'!M81)^0.56*(Calculator!$B$5)^1.12))</f>
        <v>0.6186711396688801</v>
      </c>
      <c r="N14" s="45">
        <f>IF(Calculator!$B$4=1,0.634*Calculator!$B$3*LS!N13*('Peak Flow'!N40)^0.56*(Calculator!$B$5)^1.12,IF(Calculator!$B$4=2,0.634*Calculator!$B$3*LS!N13*('Peak Flow'!N61)^0.56*(Calculator!$B$5)^1.12,0.634*Calculator!$B$3*LS!N13*('Peak Flow'!N81)^0.56*(Calculator!$B$5)^1.12))</f>
        <v>0.7257819744019788</v>
      </c>
      <c r="O14" s="45">
        <f>IF(Calculator!$B$4=1,0.634*Calculator!$B$3*LS!O13*('Peak Flow'!O40)^0.56*(Calculator!$B$5)^1.12,IF(Calculator!$B$4=2,0.634*Calculator!$B$3*LS!O13*('Peak Flow'!O61)^0.56*(Calculator!$B$5)^1.12,0.634*Calculator!$B$3*LS!O13*('Peak Flow'!O81)^0.56*(Calculator!$B$5)^1.12))</f>
        <v>0.9367253069459757</v>
      </c>
      <c r="P14" s="45">
        <f>IF(Calculator!$B$4=1,0.634*Calculator!$B$3*LS!P13*('Peak Flow'!P40)^0.56*(Calculator!$B$5)^1.12,IF(Calculator!$B$4=2,0.634*Calculator!$B$3*LS!P13*('Peak Flow'!P61)^0.56*(Calculator!$B$5)^1.12,0.634*Calculator!$B$3*LS!P13*('Peak Flow'!P81)^0.56*(Calculator!$B$5)^1.12))</f>
        <v>1.1874788701105787</v>
      </c>
      <c r="Q14" s="45">
        <f>IF(Calculator!$B$4=1,0.634*Calculator!$B$3*LS!Q13*('Peak Flow'!Q40)^0.56*(Calculator!$B$5)^1.12,IF(Calculator!$B$4=2,0.634*Calculator!$B$3*LS!Q13*('Peak Flow'!Q61)^0.56*(Calculator!$B$5)^1.12,0.634*Calculator!$B$3*LS!Q13*('Peak Flow'!Q81)^0.56*(Calculator!$B$5)^1.12))</f>
        <v>1.425994848199297</v>
      </c>
      <c r="R14" s="45">
        <f>IF(Calculator!$B$4=1,0.634*Calculator!$B$3*LS!R13*('Peak Flow'!R40)^0.56*(Calculator!$B$5)^1.12,IF(Calculator!$B$4=2,0.634*Calculator!$B$3*LS!R13*('Peak Flow'!R61)^0.56*(Calculator!$B$5)^1.12,0.634*Calculator!$B$3*LS!R13*('Peak Flow'!R81)^0.56*(Calculator!$B$5)^1.12))</f>
        <v>1.8623521497665787</v>
      </c>
      <c r="S14" s="45">
        <f>IF(Calculator!$B$4=1,0.634*Calculator!$B$3*LS!S13*('Peak Flow'!S40)^0.56*(Calculator!$B$5)^1.12,IF(Calculator!$B$4=2,0.634*Calculator!$B$3*LS!S13*('Peak Flow'!S61)^0.56*(Calculator!$B$5)^1.12,0.634*Calculator!$B$3*LS!S13*('Peak Flow'!S81)^0.56*(Calculator!$B$5)^1.12))</f>
        <v>2.2464096355720606</v>
      </c>
      <c r="T14" s="45">
        <f>IF(Calculator!$B$4=1,0.634*Calculator!$B$3*LS!T13*('Peak Flow'!T40)^0.56*(Calculator!$B$5)^1.12,IF(Calculator!$B$4=2,0.634*Calculator!$B$3*LS!T13*('Peak Flow'!T61)^0.56*(Calculator!$B$5)^1.12,0.634*Calculator!$B$3*LS!T13*('Peak Flow'!T81)^0.56*(Calculator!$B$5)^1.12))</f>
        <v>2.5770761201649193</v>
      </c>
    </row>
    <row r="15" spans="1:20" ht="12.75">
      <c r="A15" s="5">
        <v>150</v>
      </c>
      <c r="B15" s="45">
        <f>IF(Calculator!$B$4=1,0.634*Calculator!$B$3*LS!B14*('Peak Flow'!B41)^0.56*(Calculator!$B$5)^1.12,IF(Calculator!$B$4=2,0.634*Calculator!$B$3*LS!B14*('Peak Flow'!B62)^0.56*(Calculator!$B$5)^1.12,0.634*Calculator!$B$3*LS!B14*('Peak Flow'!B82)^0.56*(Calculator!$B$5)^1.12))</f>
        <v>0.013772023454700844</v>
      </c>
      <c r="C15" s="45">
        <f>IF(Calculator!$B$4=1,0.634*Calculator!$B$3*LS!C14*('Peak Flow'!C41)^0.56*(Calculator!$B$5)^1.12,IF(Calculator!$B$4=2,0.634*Calculator!$B$3*LS!C14*('Peak Flow'!C62)^0.56*(Calculator!$B$5)^1.12,0.634*Calculator!$B$3*LS!C14*('Peak Flow'!C82)^0.56*(Calculator!$B$5)^1.12))</f>
        <v>0.02555435010673048</v>
      </c>
      <c r="D15" s="45">
        <f>IF(Calculator!$B$4=1,0.634*Calculator!$B$3*LS!D14*('Peak Flow'!D41)^0.56*(Calculator!$B$5)^1.12,IF(Calculator!$B$4=2,0.634*Calculator!$B$3*LS!D14*('Peak Flow'!D62)^0.56*(Calculator!$B$5)^1.12,0.634*Calculator!$B$3*LS!D14*('Peak Flow'!D82)^0.56*(Calculator!$B$5)^1.12))</f>
        <v>0.04884506022558463</v>
      </c>
      <c r="E15" s="45">
        <f>IF(Calculator!$B$4=1,0.634*Calculator!$B$3*LS!E14*('Peak Flow'!E41)^0.56*(Calculator!$B$5)^1.12,IF(Calculator!$B$4=2,0.634*Calculator!$B$3*LS!E14*('Peak Flow'!E62)^0.56*(Calculator!$B$5)^1.12,0.634*Calculator!$B$3*LS!E14*('Peak Flow'!E82)^0.56*(Calculator!$B$5)^1.12))</f>
        <v>0.09503270179621247</v>
      </c>
      <c r="F15" s="45">
        <f>IF(Calculator!$B$4=1,0.634*Calculator!$B$3*LS!F14*('Peak Flow'!F41)^0.56*(Calculator!$B$5)^1.12,IF(Calculator!$B$4=2,0.634*Calculator!$B$3*LS!F14*('Peak Flow'!F62)^0.56*(Calculator!$B$5)^1.12,0.634*Calculator!$B$3*LS!F14*('Peak Flow'!F82)^0.56*(Calculator!$B$5)^1.12))</f>
        <v>0.1435414594121277</v>
      </c>
      <c r="G15" s="45">
        <f>IF(Calculator!$B$4=1,0.634*Calculator!$B$3*LS!G14*('Peak Flow'!G41)^0.56*(Calculator!$B$5)^1.12,IF(Calculator!$B$4=2,0.634*Calculator!$B$3*LS!G14*('Peak Flow'!G62)^0.56*(Calculator!$B$5)^1.12,0.634*Calculator!$B$3*LS!G14*('Peak Flow'!G82)^0.56*(Calculator!$B$5)^1.12))</f>
        <v>0.1943987506787237</v>
      </c>
      <c r="H15" s="45">
        <f>IF(Calculator!$B$4=1,0.634*Calculator!$B$3*LS!H14*('Peak Flow'!H41)^0.56*(Calculator!$B$5)^1.12,IF(Calculator!$B$4=2,0.634*Calculator!$B$3*LS!H14*('Peak Flow'!H62)^0.56*(Calculator!$B$5)^1.12,0.634*Calculator!$B$3*LS!H14*('Peak Flow'!H82)^0.56*(Calculator!$B$5)^1.12))</f>
        <v>0.24477971328283868</v>
      </c>
      <c r="I15" s="45">
        <f>IF(Calculator!$B$4=1,0.634*Calculator!$B$3*LS!I14*('Peak Flow'!I41)^0.56*(Calculator!$B$5)^1.12,IF(Calculator!$B$4=2,0.634*Calculator!$B$3*LS!I14*('Peak Flow'!I62)^0.56*(Calculator!$B$5)^1.12,0.634*Calculator!$B$3*LS!I14*('Peak Flow'!I82)^0.56*(Calculator!$B$5)^1.12))</f>
        <v>0.29756884912911097</v>
      </c>
      <c r="J15" s="45">
        <f>IF(Calculator!$B$4=1,0.634*Calculator!$B$3*LS!J14*('Peak Flow'!J41)^0.56*(Calculator!$B$5)^1.12,IF(Calculator!$B$4=2,0.634*Calculator!$B$3*LS!J14*('Peak Flow'!J62)^0.56*(Calculator!$B$5)^1.12,0.634*Calculator!$B$3*LS!J14*('Peak Flow'!J82)^0.56*(Calculator!$B$5)^1.12))</f>
        <v>0.40196110014865927</v>
      </c>
      <c r="K15" s="45">
        <f>IF(Calculator!$B$4=1,0.634*Calculator!$B$3*LS!K14*('Peak Flow'!K41)^0.56*(Calculator!$B$5)^1.12,IF(Calculator!$B$4=2,0.634*Calculator!$B$3*LS!K14*('Peak Flow'!K62)^0.56*(Calculator!$B$5)^1.12,0.634*Calculator!$B$3*LS!K14*('Peak Flow'!K82)^0.56*(Calculator!$B$5)^1.12))</f>
        <v>0.5356754832795684</v>
      </c>
      <c r="L15" s="45">
        <f>IF(Calculator!$B$4=1,0.634*Calculator!$B$3*LS!L14*('Peak Flow'!L41)^0.56*(Calculator!$B$5)^1.12,IF(Calculator!$B$4=2,0.634*Calculator!$B$3*LS!L14*('Peak Flow'!L62)^0.56*(Calculator!$B$5)^1.12,0.634*Calculator!$B$3*LS!L14*('Peak Flow'!L82)^0.56*(Calculator!$B$5)^1.12))</f>
        <v>0.6955057302539275</v>
      </c>
      <c r="M15" s="45">
        <f>IF(Calculator!$B$4=1,0.634*Calculator!$B$3*LS!M14*('Peak Flow'!M41)^0.56*(Calculator!$B$5)^1.12,IF(Calculator!$B$4=2,0.634*Calculator!$B$3*LS!M14*('Peak Flow'!M62)^0.56*(Calculator!$B$5)^1.12,0.634*Calculator!$B$3*LS!M14*('Peak Flow'!M82)^0.56*(Calculator!$B$5)^1.12))</f>
        <v>0.8508376808442516</v>
      </c>
      <c r="N15" s="45">
        <f>IF(Calculator!$B$4=1,0.634*Calculator!$B$3*LS!N14*('Peak Flow'!N41)^0.56*(Calculator!$B$5)^1.12,IF(Calculator!$B$4=2,0.634*Calculator!$B$3*LS!N14*('Peak Flow'!N62)^0.56*(Calculator!$B$5)^1.12,0.634*Calculator!$B$3*LS!N14*('Peak Flow'!N82)^0.56*(Calculator!$B$5)^1.12))</f>
        <v>1.007389108035396</v>
      </c>
      <c r="O15" s="45">
        <f>IF(Calculator!$B$4=1,0.634*Calculator!$B$3*LS!O14*('Peak Flow'!O41)^0.56*(Calculator!$B$5)^1.12,IF(Calculator!$B$4=2,0.634*Calculator!$B$3*LS!O14*('Peak Flow'!O62)^0.56*(Calculator!$B$5)^1.12,0.634*Calculator!$B$3*LS!O14*('Peak Flow'!O82)^0.56*(Calculator!$B$5)^1.12))</f>
        <v>1.3137231789088797</v>
      </c>
      <c r="P15" s="45">
        <f>IF(Calculator!$B$4=1,0.634*Calculator!$B$3*LS!P14*('Peak Flow'!P41)^0.56*(Calculator!$B$5)^1.12,IF(Calculator!$B$4=2,0.634*Calculator!$B$3*LS!P14*('Peak Flow'!P62)^0.56*(Calculator!$B$5)^1.12,0.634*Calculator!$B$3*LS!P14*('Peak Flow'!P82)^0.56*(Calculator!$B$5)^1.12))</f>
        <v>1.686879366856763</v>
      </c>
      <c r="Q15" s="45">
        <f>IF(Calculator!$B$4=1,0.634*Calculator!$B$3*LS!Q14*('Peak Flow'!Q41)^0.56*(Calculator!$B$5)^1.12,IF(Calculator!$B$4=2,0.634*Calculator!$B$3*LS!Q14*('Peak Flow'!Q62)^0.56*(Calculator!$B$5)^1.12,0.634*Calculator!$B$3*LS!Q14*('Peak Flow'!Q82)^0.56*(Calculator!$B$5)^1.12))</f>
        <v>2.0408612314357977</v>
      </c>
      <c r="R15" s="45">
        <f>IF(Calculator!$B$4=1,0.634*Calculator!$B$3*LS!R14*('Peak Flow'!R41)^0.56*(Calculator!$B$5)^1.12,IF(Calculator!$B$4=2,0.634*Calculator!$B$3*LS!R14*('Peak Flow'!R62)^0.56*(Calculator!$B$5)^1.12,0.634*Calculator!$B$3*LS!R14*('Peak Flow'!R82)^0.56*(Calculator!$B$5)^1.12))</f>
        <v>2.6958893800424115</v>
      </c>
      <c r="S15" s="45">
        <f>IF(Calculator!$B$4=1,0.634*Calculator!$B$3*LS!S14*('Peak Flow'!S41)^0.56*(Calculator!$B$5)^1.12,IF(Calculator!$B$4=2,0.634*Calculator!$B$3*LS!S14*('Peak Flow'!S62)^0.56*(Calculator!$B$5)^1.12,0.634*Calculator!$B$3*LS!S14*('Peak Flow'!S82)^0.56*(Calculator!$B$5)^1.12))</f>
        <v>3.27275424375735</v>
      </c>
      <c r="T15" s="45">
        <f>IF(Calculator!$B$4=1,0.634*Calculator!$B$3*LS!T14*('Peak Flow'!T41)^0.56*(Calculator!$B$5)^1.12,IF(Calculator!$B$4=2,0.634*Calculator!$B$3*LS!T14*('Peak Flow'!T62)^0.56*(Calculator!$B$5)^1.12,0.634*Calculator!$B$3*LS!T14*('Peak Flow'!T82)^0.56*(Calculator!$B$5)^1.12))</f>
        <v>3.7738308940616174</v>
      </c>
    </row>
    <row r="16" spans="1:20" ht="12.75">
      <c r="A16" s="5">
        <v>200</v>
      </c>
      <c r="B16" s="45">
        <f>IF(Calculator!$B$4=1,0.634*Calculator!$B$3*LS!B15*('Peak Flow'!B42)^0.56*(Calculator!$B$5)^1.12,IF(Calculator!$B$4=2,0.634*Calculator!$B$3*LS!B15*('Peak Flow'!B63)^0.56*(Calculator!$B$5)^1.12,0.634*Calculator!$B$3*LS!B15*('Peak Flow'!B83)^0.56*(Calculator!$B$5)^1.12))</f>
        <v>0.015864811836196493</v>
      </c>
      <c r="C16" s="45">
        <f>IF(Calculator!$B$4=1,0.634*Calculator!$B$3*LS!C15*('Peak Flow'!C42)^0.56*(Calculator!$B$5)^1.12,IF(Calculator!$B$4=2,0.634*Calculator!$B$3*LS!C15*('Peak Flow'!C63)^0.56*(Calculator!$B$5)^1.12,0.634*Calculator!$B$3*LS!C15*('Peak Flow'!C83)^0.56*(Calculator!$B$5)^1.12))</f>
        <v>0.027664002044143186</v>
      </c>
      <c r="D16" s="45">
        <f>IF(Calculator!$B$4=1,0.634*Calculator!$B$3*LS!D15*('Peak Flow'!D42)^0.56*(Calculator!$B$5)^1.12,IF(Calculator!$B$4=2,0.634*Calculator!$B$3*LS!D15*('Peak Flow'!D63)^0.56*(Calculator!$B$5)^1.12,0.634*Calculator!$B$3*LS!D15*('Peak Flow'!D83)^0.56*(Calculator!$B$5)^1.12))</f>
        <v>0.050957266641157975</v>
      </c>
      <c r="E16" s="45">
        <f>IF(Calculator!$B$4=1,0.634*Calculator!$B$3*LS!E15*('Peak Flow'!E42)^0.56*(Calculator!$B$5)^1.12,IF(Calculator!$B$4=2,0.634*Calculator!$B$3*LS!E15*('Peak Flow'!E63)^0.56*(Calculator!$B$5)^1.12,0.634*Calculator!$B$3*LS!E15*('Peak Flow'!E83)^0.56*(Calculator!$B$5)^1.12))</f>
        <v>0.10616759173192347</v>
      </c>
      <c r="F16" s="45">
        <f>IF(Calculator!$B$4=1,0.634*Calculator!$B$3*LS!F15*('Peak Flow'!F42)^0.56*(Calculator!$B$5)^1.12,IF(Calculator!$B$4=2,0.634*Calculator!$B$3*LS!F15*('Peak Flow'!F63)^0.56*(Calculator!$B$5)^1.12,0.634*Calculator!$B$3*LS!F15*('Peak Flow'!F83)^0.56*(Calculator!$B$5)^1.12))</f>
        <v>0.16412004294311558</v>
      </c>
      <c r="G16" s="45">
        <f>IF(Calculator!$B$4=1,0.634*Calculator!$B$3*LS!G15*('Peak Flow'!G42)^0.56*(Calculator!$B$5)^1.12,IF(Calculator!$B$4=2,0.634*Calculator!$B$3*LS!G15*('Peak Flow'!G63)^0.56*(Calculator!$B$5)^1.12,0.634*Calculator!$B$3*LS!G15*('Peak Flow'!G83)^0.56*(Calculator!$B$5)^1.12))</f>
        <v>0.22756840613807966</v>
      </c>
      <c r="H16" s="45">
        <f>IF(Calculator!$B$4=1,0.634*Calculator!$B$3*LS!H15*('Peak Flow'!H42)^0.56*(Calculator!$B$5)^1.12,IF(Calculator!$B$4=2,0.634*Calculator!$B$3*LS!H15*('Peak Flow'!H63)^0.56*(Calculator!$B$5)^1.12,0.634*Calculator!$B$3*LS!H15*('Peak Flow'!H83)^0.56*(Calculator!$B$5)^1.12))</f>
        <v>0.2935925281798785</v>
      </c>
      <c r="I16" s="45">
        <f>IF(Calculator!$B$4=1,0.634*Calculator!$B$3*LS!I15*('Peak Flow'!I42)^0.56*(Calculator!$B$5)^1.12,IF(Calculator!$B$4=2,0.634*Calculator!$B$3*LS!I15*('Peak Flow'!I63)^0.56*(Calculator!$B$5)^1.12,0.634*Calculator!$B$3*LS!I15*('Peak Flow'!I83)^0.56*(Calculator!$B$5)^1.12))</f>
        <v>0.3592996603105865</v>
      </c>
      <c r="J16" s="45">
        <f>IF(Calculator!$B$4=1,0.634*Calculator!$B$3*LS!J15*('Peak Flow'!J42)^0.56*(Calculator!$B$5)^1.12,IF(Calculator!$B$4=2,0.634*Calculator!$B$3*LS!J15*('Peak Flow'!J63)^0.56*(Calculator!$B$5)^1.12,0.634*Calculator!$B$3*LS!J15*('Peak Flow'!J83)^0.56*(Calculator!$B$5)^1.12))</f>
        <v>0.4926584878421084</v>
      </c>
      <c r="K16" s="45">
        <f>IF(Calculator!$B$4=1,0.634*Calculator!$B$3*LS!K15*('Peak Flow'!K42)^0.56*(Calculator!$B$5)^1.12,IF(Calculator!$B$4=2,0.634*Calculator!$B$3*LS!K15*('Peak Flow'!K63)^0.56*(Calculator!$B$5)^1.12,0.634*Calculator!$B$3*LS!K15*('Peak Flow'!K83)^0.56*(Calculator!$B$5)^1.12))</f>
        <v>0.6676570965992839</v>
      </c>
      <c r="L16" s="45">
        <f>IF(Calculator!$B$4=1,0.634*Calculator!$B$3*LS!L15*('Peak Flow'!L42)^0.56*(Calculator!$B$5)^1.12,IF(Calculator!$B$4=2,0.634*Calculator!$B$3*LS!L15*('Peak Flow'!L63)^0.56*(Calculator!$B$5)^1.12,0.634*Calculator!$B$3*LS!L15*('Peak Flow'!L83)^0.56*(Calculator!$B$5)^1.12))</f>
        <v>0.8725357056644973</v>
      </c>
      <c r="M16" s="45">
        <f>IF(Calculator!$B$4=1,0.634*Calculator!$B$3*LS!M15*('Peak Flow'!M42)^0.56*(Calculator!$B$5)^1.12,IF(Calculator!$B$4=2,0.634*Calculator!$B$3*LS!M15*('Peak Flow'!M63)^0.56*(Calculator!$B$5)^1.12,0.634*Calculator!$B$3*LS!M15*('Peak Flow'!M83)^0.56*(Calculator!$B$5)^1.12))</f>
        <v>1.0787329123406169</v>
      </c>
      <c r="N16" s="45">
        <f>IF(Calculator!$B$4=1,0.634*Calculator!$B$3*LS!N15*('Peak Flow'!N42)^0.56*(Calculator!$B$5)^1.12,IF(Calculator!$B$4=2,0.634*Calculator!$B$3*LS!N15*('Peak Flow'!N63)^0.56*(Calculator!$B$5)^1.12,0.634*Calculator!$B$3*LS!N15*('Peak Flow'!N83)^0.56*(Calculator!$B$5)^1.12))</f>
        <v>1.2863318498858018</v>
      </c>
      <c r="O16" s="45">
        <f>IF(Calculator!$B$4=1,0.634*Calculator!$B$3*LS!O15*('Peak Flow'!O42)^0.56*(Calculator!$B$5)^1.12,IF(Calculator!$B$4=2,0.634*Calculator!$B$3*LS!O15*('Peak Flow'!O63)^0.56*(Calculator!$B$5)^1.12,0.634*Calculator!$B$3*LS!O15*('Peak Flow'!O83)^0.56*(Calculator!$B$5)^1.12))</f>
        <v>1.6920194363538188</v>
      </c>
      <c r="P16" s="45">
        <f>IF(Calculator!$B$4=1,0.634*Calculator!$B$3*LS!P15*('Peak Flow'!P42)^0.56*(Calculator!$B$5)^1.12,IF(Calculator!$B$4=2,0.634*Calculator!$B$3*LS!P15*('Peak Flow'!P63)^0.56*(Calculator!$B$5)^1.12,0.634*Calculator!$B$3*LS!P15*('Peak Flow'!P83)^0.56*(Calculator!$B$5)^1.12))</f>
        <v>2.1899969803601445</v>
      </c>
      <c r="Q16" s="45">
        <f>IF(Calculator!$B$4=1,0.634*Calculator!$B$3*LS!Q15*('Peak Flow'!Q42)^0.56*(Calculator!$B$5)^1.12,IF(Calculator!$B$4=2,0.634*Calculator!$B$3*LS!Q15*('Peak Flow'!Q63)^0.56*(Calculator!$B$5)^1.12,0.634*Calculator!$B$3*LS!Q15*('Peak Flow'!Q83)^0.56*(Calculator!$B$5)^1.12))</f>
        <v>2.6681105335874693</v>
      </c>
      <c r="R16" s="45">
        <f>IF(Calculator!$B$4=1,0.634*Calculator!$B$3*LS!R15*('Peak Flow'!R42)^0.56*(Calculator!$B$5)^1.12,IF(Calculator!$B$4=2,0.634*Calculator!$B$3*LS!R15*('Peak Flow'!R63)^0.56*(Calculator!$B$5)^1.12,0.634*Calculator!$B$3*LS!R15*('Peak Flow'!R83)^0.56*(Calculator!$B$5)^1.12))</f>
        <v>3.560514878157979</v>
      </c>
      <c r="S16" s="45">
        <f>IF(Calculator!$B$4=1,0.634*Calculator!$B$3*LS!S15*('Peak Flow'!S42)^0.56*(Calculator!$B$5)^1.12,IF(Calculator!$B$4=2,0.634*Calculator!$B$3*LS!S15*('Peak Flow'!S63)^0.56*(Calculator!$B$5)^1.12,0.634*Calculator!$B$3*LS!S15*('Peak Flow'!S83)^0.56*(Calculator!$B$5)^1.12))</f>
        <v>4.353991756013865</v>
      </c>
      <c r="T16" s="45">
        <f>IF(Calculator!$B$4=1,0.634*Calculator!$B$3*LS!T15*('Peak Flow'!T42)^0.56*(Calculator!$B$5)^1.12,IF(Calculator!$B$4=2,0.634*Calculator!$B$3*LS!T15*('Peak Flow'!T63)^0.56*(Calculator!$B$5)^1.12,0.634*Calculator!$B$3*LS!T15*('Peak Flow'!T83)^0.56*(Calculator!$B$5)^1.12))</f>
        <v>5.048154948356865</v>
      </c>
    </row>
    <row r="17" spans="1:20" ht="12.75">
      <c r="A17" s="5">
        <v>250</v>
      </c>
      <c r="B17" s="45">
        <f>IF(Calculator!$B$4=1,0.634*Calculator!$B$3*LS!B16*('Peak Flow'!B43)^0.56*(Calculator!$B$5)^1.12,IF(Calculator!$B$4=2,0.634*Calculator!$B$3*LS!B16*('Peak Flow'!B64)^0.56*(Calculator!$B$5)^1.12,0.634*Calculator!$B$3*LS!B16*('Peak Flow'!B84)^0.56*(Calculator!$B$5)^1.12))</f>
        <v>0.015289403495697088</v>
      </c>
      <c r="C17" s="45">
        <f>IF(Calculator!$B$4=1,0.634*Calculator!$B$3*LS!C16*('Peak Flow'!C43)^0.56*(Calculator!$B$5)^1.12,IF(Calculator!$B$4=2,0.634*Calculator!$B$3*LS!C16*('Peak Flow'!C64)^0.56*(Calculator!$B$5)^1.12,0.634*Calculator!$B$3*LS!C16*('Peak Flow'!C84)^0.56*(Calculator!$B$5)^1.12))</f>
        <v>0.026942480186063905</v>
      </c>
      <c r="D17" s="45">
        <f>IF(Calculator!$B$4=1,0.634*Calculator!$B$3*LS!D16*('Peak Flow'!D43)^0.56*(Calculator!$B$5)^1.12,IF(Calculator!$B$4=2,0.634*Calculator!$B$3*LS!D16*('Peak Flow'!D64)^0.56*(Calculator!$B$5)^1.12,0.634*Calculator!$B$3*LS!D16*('Peak Flow'!D84)^0.56*(Calculator!$B$5)^1.12))</f>
        <v>0.052803723316313424</v>
      </c>
      <c r="E17" s="45">
        <f>IF(Calculator!$B$4=1,0.634*Calculator!$B$3*LS!E16*('Peak Flow'!E43)^0.56*(Calculator!$B$5)^1.12,IF(Calculator!$B$4=2,0.634*Calculator!$B$3*LS!E16*('Peak Flow'!E64)^0.56*(Calculator!$B$5)^1.12,0.634*Calculator!$B$3*LS!E16*('Peak Flow'!E84)^0.56*(Calculator!$B$5)^1.12))</f>
        <v>0.11357488936324657</v>
      </c>
      <c r="F17" s="45">
        <f>IF(Calculator!$B$4=1,0.634*Calculator!$B$3*LS!F16*('Peak Flow'!F43)^0.56*(Calculator!$B$5)^1.12,IF(Calculator!$B$4=2,0.634*Calculator!$B$3*LS!F16*('Peak Flow'!F64)^0.56*(Calculator!$B$5)^1.12,0.634*Calculator!$B$3*LS!F16*('Peak Flow'!F84)^0.56*(Calculator!$B$5)^1.12))</f>
        <v>0.1831975814287085</v>
      </c>
      <c r="G17" s="45">
        <f>IF(Calculator!$B$4=1,0.634*Calculator!$B$3*LS!G16*('Peak Flow'!G43)^0.56*(Calculator!$B$5)^1.12,IF(Calculator!$B$4=2,0.634*Calculator!$B$3*LS!G16*('Peak Flow'!G64)^0.56*(Calculator!$B$5)^1.12,0.634*Calculator!$B$3*LS!G16*('Peak Flow'!G84)^0.56*(Calculator!$B$5)^1.12))</f>
        <v>0.2557182564751195</v>
      </c>
      <c r="H17" s="45">
        <f>IF(Calculator!$B$4=1,0.634*Calculator!$B$3*LS!H16*('Peak Flow'!H43)^0.56*(Calculator!$B$5)^1.12,IF(Calculator!$B$4=2,0.634*Calculator!$B$3*LS!H16*('Peak Flow'!H64)^0.56*(Calculator!$B$5)^1.12,0.634*Calculator!$B$3*LS!H16*('Peak Flow'!H84)^0.56*(Calculator!$B$5)^1.12))</f>
        <v>0.3338888012296753</v>
      </c>
      <c r="I17" s="45">
        <f>IF(Calculator!$B$4=1,0.634*Calculator!$B$3*LS!I16*('Peak Flow'!I43)^0.56*(Calculator!$B$5)^1.12,IF(Calculator!$B$4=2,0.634*Calculator!$B$3*LS!I16*('Peak Flow'!I64)^0.56*(Calculator!$B$5)^1.12,0.634*Calculator!$B$3*LS!I16*('Peak Flow'!I84)^0.56*(Calculator!$B$5)^1.12))</f>
        <v>0.4118988591982755</v>
      </c>
      <c r="J17" s="45">
        <f>IF(Calculator!$B$4=1,0.634*Calculator!$B$3*LS!J16*('Peak Flow'!J43)^0.56*(Calculator!$B$5)^1.12,IF(Calculator!$B$4=2,0.634*Calculator!$B$3*LS!J16*('Peak Flow'!J64)^0.56*(Calculator!$B$5)^1.12,0.634*Calculator!$B$3*LS!J16*('Peak Flow'!J84)^0.56*(Calculator!$B$5)^1.12))</f>
        <v>0.5730759896195843</v>
      </c>
      <c r="K17" s="45">
        <f>IF(Calculator!$B$4=1,0.634*Calculator!$B$3*LS!K16*('Peak Flow'!K43)^0.56*(Calculator!$B$5)^1.12,IF(Calculator!$B$4=2,0.634*Calculator!$B$3*LS!K16*('Peak Flow'!K64)^0.56*(Calculator!$B$5)^1.12,0.634*Calculator!$B$3*LS!K16*('Peak Flow'!K84)^0.56*(Calculator!$B$5)^1.12))</f>
        <v>0.7822765563528296</v>
      </c>
      <c r="L17" s="45">
        <f>IF(Calculator!$B$4=1,0.634*Calculator!$B$3*LS!L16*('Peak Flow'!L43)^0.56*(Calculator!$B$5)^1.12,IF(Calculator!$B$4=2,0.634*Calculator!$B$3*LS!L16*('Peak Flow'!L64)^0.56*(Calculator!$B$5)^1.12,0.634*Calculator!$B$3*LS!L16*('Peak Flow'!L84)^0.56*(Calculator!$B$5)^1.12))</f>
        <v>1.0334985077673193</v>
      </c>
      <c r="M17" s="45">
        <f>IF(Calculator!$B$4=1,0.634*Calculator!$B$3*LS!M16*('Peak Flow'!M43)^0.56*(Calculator!$B$5)^1.12,IF(Calculator!$B$4=2,0.634*Calculator!$B$3*LS!M16*('Peak Flow'!M64)^0.56*(Calculator!$B$5)^1.12,0.634*Calculator!$B$3*LS!M16*('Peak Flow'!M84)^0.56*(Calculator!$B$5)^1.12))</f>
        <v>1.2835056985095952</v>
      </c>
      <c r="N17" s="45">
        <f>IF(Calculator!$B$4=1,0.634*Calculator!$B$3*LS!N16*('Peak Flow'!N43)^0.56*(Calculator!$B$5)^1.12,IF(Calculator!$B$4=2,0.634*Calculator!$B$3*LS!N16*('Peak Flow'!N64)^0.56*(Calculator!$B$5)^1.12,0.634*Calculator!$B$3*LS!N16*('Peak Flow'!N84)^0.56*(Calculator!$B$5)^1.12))</f>
        <v>1.535178369330509</v>
      </c>
      <c r="O17" s="45">
        <f>IF(Calculator!$B$4=1,0.634*Calculator!$B$3*LS!O16*('Peak Flow'!O43)^0.56*(Calculator!$B$5)^1.12,IF(Calculator!$B$4=2,0.634*Calculator!$B$3*LS!O16*('Peak Flow'!O64)^0.56*(Calculator!$B$5)^1.12,0.634*Calculator!$B$3*LS!O16*('Peak Flow'!O84)^0.56*(Calculator!$B$5)^1.12))</f>
        <v>2.0379334268664246</v>
      </c>
      <c r="P17" s="45">
        <f>IF(Calculator!$B$4=1,0.634*Calculator!$B$3*LS!P16*('Peak Flow'!P43)^0.56*(Calculator!$B$5)^1.12,IF(Calculator!$B$4=2,0.634*Calculator!$B$3*LS!P16*('Peak Flow'!P64)^0.56*(Calculator!$B$5)^1.12,0.634*Calculator!$B$3*LS!P16*('Peak Flow'!P84)^0.56*(Calculator!$B$5)^1.12))</f>
        <v>2.655466846570356</v>
      </c>
      <c r="Q17" s="45">
        <f>IF(Calculator!$B$4=1,0.634*Calculator!$B$3*LS!Q16*('Peak Flow'!Q43)^0.56*(Calculator!$B$5)^1.12,IF(Calculator!$B$4=2,0.634*Calculator!$B$3*LS!Q16*('Peak Flow'!Q64)^0.56*(Calculator!$B$5)^1.12,0.634*Calculator!$B$3*LS!Q16*('Peak Flow'!Q84)^0.56*(Calculator!$B$5)^1.12))</f>
        <v>3.253035447381491</v>
      </c>
      <c r="R17" s="45">
        <f>IF(Calculator!$B$4=1,0.634*Calculator!$B$3*LS!R16*('Peak Flow'!R43)^0.56*(Calculator!$B$5)^1.12,IF(Calculator!$B$4=2,0.634*Calculator!$B$3*LS!R16*('Peak Flow'!R64)^0.56*(Calculator!$B$5)^1.12,0.634*Calculator!$B$3*LS!R16*('Peak Flow'!R84)^0.56*(Calculator!$B$5)^1.12))</f>
        <v>4.371893136974394</v>
      </c>
      <c r="S17" s="45">
        <f>IF(Calculator!$B$4=1,0.634*Calculator!$B$3*LS!S16*('Peak Flow'!S43)^0.56*(Calculator!$B$5)^1.12,IF(Calculator!$B$4=2,0.634*Calculator!$B$3*LS!S16*('Peak Flow'!S64)^0.56*(Calculator!$B$5)^1.12,0.634*Calculator!$B$3*LS!S16*('Peak Flow'!S84)^0.56*(Calculator!$B$5)^1.12))</f>
        <v>5.372432661742764</v>
      </c>
      <c r="T17" s="45">
        <f>IF(Calculator!$B$4=1,0.634*Calculator!$B$3*LS!T16*('Peak Flow'!T43)^0.56*(Calculator!$B$5)^1.12,IF(Calculator!$B$4=2,0.634*Calculator!$B$3*LS!T16*('Peak Flow'!T64)^0.56*(Calculator!$B$5)^1.12,0.634*Calculator!$B$3*LS!T16*('Peak Flow'!T84)^0.56*(Calculator!$B$5)^1.12))</f>
        <v>6.253879298294231</v>
      </c>
    </row>
    <row r="18" spans="1:20" ht="12.75">
      <c r="A18" s="5">
        <v>300</v>
      </c>
      <c r="B18" s="45">
        <f>IF(Calculator!$B$4=1,0.634*Calculator!$B$3*LS!B17*('Peak Flow'!B44)^0.56*(Calculator!$B$5)^1.12,IF(Calculator!$B$4=2,0.634*Calculator!$B$3*LS!B17*('Peak Flow'!B65)^0.56*(Calculator!$B$5)^1.12,0.634*Calculator!$B$3*LS!B17*('Peak Flow'!B85)^0.56*(Calculator!$B$5)^1.12))</f>
        <v>0.014790085633251116</v>
      </c>
      <c r="C18" s="45">
        <f>IF(Calculator!$B$4=1,0.634*Calculator!$B$3*LS!C17*('Peak Flow'!C44)^0.56*(Calculator!$B$5)^1.12,IF(Calculator!$B$4=2,0.634*Calculator!$B$3*LS!C17*('Peak Flow'!C65)^0.56*(Calculator!$B$5)^1.12,0.634*Calculator!$B$3*LS!C17*('Peak Flow'!C85)^0.56*(Calculator!$B$5)^1.12))</f>
        <v>0.026276052344008136</v>
      </c>
      <c r="D18" s="45">
        <f>IF(Calculator!$B$4=1,0.634*Calculator!$B$3*LS!D17*('Peak Flow'!D44)^0.56*(Calculator!$B$5)^1.12,IF(Calculator!$B$4=2,0.634*Calculator!$B$3*LS!D17*('Peak Flow'!D65)^0.56*(Calculator!$B$5)^1.12,0.634*Calculator!$B$3*LS!D17*('Peak Flow'!D85)^0.56*(Calculator!$B$5)^1.12))</f>
        <v>0.054543525985389606</v>
      </c>
      <c r="E18" s="45">
        <f>IF(Calculator!$B$4=1,0.634*Calculator!$B$3*LS!E17*('Peak Flow'!E44)^0.56*(Calculator!$B$5)^1.12,IF(Calculator!$B$4=2,0.634*Calculator!$B$3*LS!E17*('Peak Flow'!E65)^0.56*(Calculator!$B$5)^1.12,0.634*Calculator!$B$3*LS!E17*('Peak Flow'!E85)^0.56*(Calculator!$B$5)^1.12))</f>
        <v>0.12055154391890463</v>
      </c>
      <c r="F18" s="45">
        <f>IF(Calculator!$B$4=1,0.634*Calculator!$B$3*LS!F17*('Peak Flow'!F44)^0.56*(Calculator!$B$5)^1.12,IF(Calculator!$B$4=2,0.634*Calculator!$B$3*LS!F17*('Peak Flow'!F65)^0.56*(Calculator!$B$5)^1.12,0.634*Calculator!$B$3*LS!F17*('Peak Flow'!F85)^0.56*(Calculator!$B$5)^1.12))</f>
        <v>0.19572142972283899</v>
      </c>
      <c r="G18" s="45">
        <f>IF(Calculator!$B$4=1,0.634*Calculator!$B$3*LS!G17*('Peak Flow'!G44)^0.56*(Calculator!$B$5)^1.12,IF(Calculator!$B$4=2,0.634*Calculator!$B$3*LS!G17*('Peak Flow'!G65)^0.56*(Calculator!$B$5)^1.12,0.634*Calculator!$B$3*LS!G17*('Peak Flow'!G85)^0.56*(Calculator!$B$5)^1.12))</f>
        <v>0.2797431854042467</v>
      </c>
      <c r="H18" s="45">
        <f>IF(Calculator!$B$4=1,0.634*Calculator!$B$3*LS!H17*('Peak Flow'!H44)^0.56*(Calculator!$B$5)^1.12,IF(Calculator!$B$4=2,0.634*Calculator!$B$3*LS!H17*('Peak Flow'!H65)^0.56*(Calculator!$B$5)^1.12,0.634*Calculator!$B$3*LS!H17*('Peak Flow'!H85)^0.56*(Calculator!$B$5)^1.12))</f>
        <v>0.3667568408634623</v>
      </c>
      <c r="I18" s="45">
        <f>IF(Calculator!$B$4=1,0.634*Calculator!$B$3*LS!I17*('Peak Flow'!I44)^0.56*(Calculator!$B$5)^1.12,IF(Calculator!$B$4=2,0.634*Calculator!$B$3*LS!I17*('Peak Flow'!I65)^0.56*(Calculator!$B$5)^1.12,0.634*Calculator!$B$3*LS!I17*('Peak Flow'!I85)^0.56*(Calculator!$B$5)^1.12))</f>
        <v>0.45951932817603147</v>
      </c>
      <c r="J18" s="45">
        <f>IF(Calculator!$B$4=1,0.634*Calculator!$B$3*LS!J17*('Peak Flow'!J44)^0.56*(Calculator!$B$5)^1.12,IF(Calculator!$B$4=2,0.634*Calculator!$B$3*LS!J17*('Peak Flow'!J65)^0.56*(Calculator!$B$5)^1.12,0.634*Calculator!$B$3*LS!J17*('Peak Flow'!J85)^0.56*(Calculator!$B$5)^1.12))</f>
        <v>0.6448349809871604</v>
      </c>
      <c r="K18" s="45">
        <f>IF(Calculator!$B$4=1,0.634*Calculator!$B$3*LS!K17*('Peak Flow'!K44)^0.56*(Calculator!$B$5)^1.12,IF(Calculator!$B$4=2,0.634*Calculator!$B$3*LS!K17*('Peak Flow'!K65)^0.56*(Calculator!$B$5)^1.12,0.634*Calculator!$B$3*LS!K17*('Peak Flow'!K85)^0.56*(Calculator!$B$5)^1.12))</f>
        <v>0.8901311564854945</v>
      </c>
      <c r="L18" s="45">
        <f>IF(Calculator!$B$4=1,0.634*Calculator!$B$3*LS!L17*('Peak Flow'!L44)^0.56*(Calculator!$B$5)^1.12,IF(Calculator!$B$4=2,0.634*Calculator!$B$3*LS!L17*('Peak Flow'!L65)^0.56*(Calculator!$B$5)^1.12,0.634*Calculator!$B$3*LS!L17*('Peak Flow'!L85)^0.56*(Calculator!$B$5)^1.12))</f>
        <v>1.1779846520461439</v>
      </c>
      <c r="M18" s="45">
        <f>IF(Calculator!$B$4=1,0.634*Calculator!$B$3*LS!M17*('Peak Flow'!M44)^0.56*(Calculator!$B$5)^1.12,IF(Calculator!$B$4=2,0.634*Calculator!$B$3*LS!M17*('Peak Flow'!M65)^0.56*(Calculator!$B$5)^1.12,0.634*Calculator!$B$3*LS!M17*('Peak Flow'!M85)^0.56*(Calculator!$B$5)^1.12))</f>
        <v>1.4707728628020083</v>
      </c>
      <c r="N18" s="45">
        <f>IF(Calculator!$B$4=1,0.634*Calculator!$B$3*LS!N17*('Peak Flow'!N44)^0.56*(Calculator!$B$5)^1.12,IF(Calculator!$B$4=2,0.634*Calculator!$B$3*LS!N17*('Peak Flow'!N65)^0.56*(Calculator!$B$5)^1.12,0.634*Calculator!$B$3*LS!N17*('Peak Flow'!N85)^0.56*(Calculator!$B$5)^1.12))</f>
        <v>1.7684013129079543</v>
      </c>
      <c r="O18" s="45">
        <f>IF(Calculator!$B$4=1,0.634*Calculator!$B$3*LS!O17*('Peak Flow'!O44)^0.56*(Calculator!$B$5)^1.12,IF(Calculator!$B$4=2,0.634*Calculator!$B$3*LS!O17*('Peak Flow'!O65)^0.56*(Calculator!$B$5)^1.12,0.634*Calculator!$B$3*LS!O17*('Peak Flow'!O85)^0.56*(Calculator!$B$5)^1.12))</f>
        <v>2.360807844308267</v>
      </c>
      <c r="P18" s="45">
        <f>IF(Calculator!$B$4=1,0.634*Calculator!$B$3*LS!P17*('Peak Flow'!P44)^0.56*(Calculator!$B$5)^1.12,IF(Calculator!$B$4=2,0.634*Calculator!$B$3*LS!P17*('Peak Flow'!P65)^0.56*(Calculator!$B$5)^1.12,0.634*Calculator!$B$3*LS!P17*('Peak Flow'!P85)^0.56*(Calculator!$B$5)^1.12))</f>
        <v>3.090368374760298</v>
      </c>
      <c r="Q18" s="45">
        <f>IF(Calculator!$B$4=1,0.634*Calculator!$B$3*LS!Q17*('Peak Flow'!Q44)^0.56*(Calculator!$B$5)^1.12,IF(Calculator!$B$4=2,0.634*Calculator!$B$3*LS!Q17*('Peak Flow'!Q65)^0.56*(Calculator!$B$5)^1.12,0.634*Calculator!$B$3*LS!Q17*('Peak Flow'!Q85)^0.56*(Calculator!$B$5)^1.12))</f>
        <v>3.803114911315156</v>
      </c>
      <c r="R18" s="45">
        <f>IF(Calculator!$B$4=1,0.634*Calculator!$B$3*LS!R17*('Peak Flow'!R44)^0.56*(Calculator!$B$5)^1.12,IF(Calculator!$B$4=2,0.634*Calculator!$B$3*LS!R17*('Peak Flow'!R65)^0.56*(Calculator!$B$5)^1.12,0.634*Calculator!$B$3*LS!R17*('Peak Flow'!R85)^0.56*(Calculator!$B$5)^1.12))</f>
        <v>5.1406617001359365</v>
      </c>
      <c r="S18" s="45">
        <f>IF(Calculator!$B$4=1,0.634*Calculator!$B$3*LS!S17*('Peak Flow'!S44)^0.56*(Calculator!$B$5)^1.12,IF(Calculator!$B$4=2,0.634*Calculator!$B$3*LS!S17*('Peak Flow'!S65)^0.56*(Calculator!$B$5)^1.12,0.634*Calculator!$B$3*LS!S17*('Peak Flow'!S85)^0.56*(Calculator!$B$5)^1.12))</f>
        <v>6.344239182066602</v>
      </c>
      <c r="T18" s="45">
        <f>IF(Calculator!$B$4=1,0.634*Calculator!$B$3*LS!T17*('Peak Flow'!T44)^0.56*(Calculator!$B$5)^1.12,IF(Calculator!$B$4=2,0.634*Calculator!$B$3*LS!T17*('Peak Flow'!T65)^0.56*(Calculator!$B$5)^1.12,0.634*Calculator!$B$3*LS!T17*('Peak Flow'!T85)^0.56*(Calculator!$B$5)^1.12))</f>
        <v>7.406901949346876</v>
      </c>
    </row>
    <row r="19" spans="1:20" ht="12.75">
      <c r="A19" s="5">
        <v>400</v>
      </c>
      <c r="B19" s="45">
        <f>IF(Calculator!$B$4=1,0.634*Calculator!$B$3*LS!B18*('Peak Flow'!B45)^0.56*(Calculator!$B$5)^1.12,IF(Calculator!$B$4=2,0.634*Calculator!$B$3*LS!B18*('Peak Flow'!B66)^0.56*(Calculator!$B$5)^1.12,0.634*Calculator!$B$3*LS!B18*('Peak Flow'!B86)^0.56*(Calculator!$B$5)^1.12))</f>
        <v>0.014351855049124408</v>
      </c>
      <c r="C19" s="45">
        <f>IF(Calculator!$B$4=1,0.634*Calculator!$B$3*LS!C18*('Peak Flow'!C45)^0.56*(Calculator!$B$5)^1.12,IF(Calculator!$B$4=2,0.634*Calculator!$B$3*LS!C18*('Peak Flow'!C66)^0.56*(Calculator!$B$5)^1.12,0.634*Calculator!$B$3*LS!C18*('Peak Flow'!C86)^0.56*(Calculator!$B$5)^1.12))</f>
        <v>0.028234786345680774</v>
      </c>
      <c r="D19" s="45">
        <f>IF(Calculator!$B$4=1,0.634*Calculator!$B$3*LS!D18*('Peak Flow'!D45)^0.56*(Calculator!$B$5)^1.12,IF(Calculator!$B$4=2,0.634*Calculator!$B$3*LS!D18*('Peak Flow'!D66)^0.56*(Calculator!$B$5)^1.12,0.634*Calculator!$B$3*LS!D18*('Peak Flow'!D86)^0.56*(Calculator!$B$5)^1.12))</f>
        <v>0.058905668540253406</v>
      </c>
      <c r="E19" s="45">
        <f>IF(Calculator!$B$4=1,0.634*Calculator!$B$3*LS!E18*('Peak Flow'!E45)^0.56*(Calculator!$B$5)^1.12,IF(Calculator!$B$4=2,0.634*Calculator!$B$3*LS!E18*('Peak Flow'!E66)^0.56*(Calculator!$B$5)^1.12,0.634*Calculator!$B$3*LS!E18*('Peak Flow'!E86)^0.56*(Calculator!$B$5)^1.12))</f>
        <v>0.1327872098118873</v>
      </c>
      <c r="F19" s="45">
        <f>IF(Calculator!$B$4=1,0.634*Calculator!$B$3*LS!F18*('Peak Flow'!F45)^0.56*(Calculator!$B$5)^1.12,IF(Calculator!$B$4=2,0.634*Calculator!$B$3*LS!F18*('Peak Flow'!F66)^0.56*(Calculator!$B$5)^1.12,0.634*Calculator!$B$3*LS!F18*('Peak Flow'!F86)^0.56*(Calculator!$B$5)^1.12))</f>
        <v>0.22457982210629288</v>
      </c>
      <c r="G19" s="45">
        <f>IF(Calculator!$B$4=1,0.634*Calculator!$B$3*LS!G18*('Peak Flow'!G45)^0.56*(Calculator!$B$5)^1.12,IF(Calculator!$B$4=2,0.634*Calculator!$B$3*LS!G18*('Peak Flow'!G66)^0.56*(Calculator!$B$5)^1.12,0.634*Calculator!$B$3*LS!G18*('Peak Flow'!G86)^0.56*(Calculator!$B$5)^1.12))</f>
        <v>0.3227293553940005</v>
      </c>
      <c r="H19" s="45">
        <f>IF(Calculator!$B$4=1,0.634*Calculator!$B$3*LS!H18*('Peak Flow'!H45)^0.56*(Calculator!$B$5)^1.12,IF(Calculator!$B$4=2,0.634*Calculator!$B$3*LS!H18*('Peak Flow'!H66)^0.56*(Calculator!$B$5)^1.12,0.634*Calculator!$B$3*LS!H18*('Peak Flow'!H86)^0.56*(Calculator!$B$5)^1.12))</f>
        <v>0.4297839954708689</v>
      </c>
      <c r="I19" s="45">
        <f>IF(Calculator!$B$4=1,0.634*Calculator!$B$3*LS!I18*('Peak Flow'!I45)^0.56*(Calculator!$B$5)^1.12,IF(Calculator!$B$4=2,0.634*Calculator!$B$3*LS!I18*('Peak Flow'!I66)^0.56*(Calculator!$B$5)^1.12,0.634*Calculator!$B$3*LS!I18*('Peak Flow'!I86)^0.56*(Calculator!$B$5)^1.12))</f>
        <v>0.5427731446833988</v>
      </c>
      <c r="J19" s="45">
        <f>IF(Calculator!$B$4=1,0.634*Calculator!$B$3*LS!J18*('Peak Flow'!J45)^0.56*(Calculator!$B$5)^1.12,IF(Calculator!$B$4=2,0.634*Calculator!$B$3*LS!J18*('Peak Flow'!J66)^0.56*(Calculator!$B$5)^1.12,0.634*Calculator!$B$3*LS!J18*('Peak Flow'!J86)^0.56*(Calculator!$B$5)^1.12))</f>
        <v>0.774736480205928</v>
      </c>
      <c r="K19" s="45">
        <f>IF(Calculator!$B$4=1,0.634*Calculator!$B$3*LS!K18*('Peak Flow'!K45)^0.56*(Calculator!$B$5)^1.12,IF(Calculator!$B$4=2,0.634*Calculator!$B$3*LS!K18*('Peak Flow'!K66)^0.56*(Calculator!$B$5)^1.12,0.634*Calculator!$B$3*LS!K18*('Peak Flow'!K86)^0.56*(Calculator!$B$5)^1.12))</f>
        <v>1.0785029099742636</v>
      </c>
      <c r="L19" s="45">
        <f>IF(Calculator!$B$4=1,0.634*Calculator!$B$3*LS!L18*('Peak Flow'!L45)^0.56*(Calculator!$B$5)^1.12,IF(Calculator!$B$4=2,0.634*Calculator!$B$3*LS!L18*('Peak Flow'!L66)^0.56*(Calculator!$B$5)^1.12,0.634*Calculator!$B$3*LS!L18*('Peak Flow'!L86)^0.56*(Calculator!$B$5)^1.12))</f>
        <v>1.442528798500016</v>
      </c>
      <c r="M19" s="45">
        <f>IF(Calculator!$B$4=1,0.634*Calculator!$B$3*LS!M18*('Peak Flow'!M45)^0.56*(Calculator!$B$5)^1.12,IF(Calculator!$B$4=2,0.634*Calculator!$B$3*LS!M18*('Peak Flow'!M66)^0.56*(Calculator!$B$5)^1.12,0.634*Calculator!$B$3*LS!M18*('Peak Flow'!M86)^0.56*(Calculator!$B$5)^1.12))</f>
        <v>1.8147743240604002</v>
      </c>
      <c r="N19" s="45">
        <f>IF(Calculator!$B$4=1,0.634*Calculator!$B$3*LS!N18*('Peak Flow'!N45)^0.56*(Calculator!$B$5)^1.12,IF(Calculator!$B$4=2,0.634*Calculator!$B$3*LS!N18*('Peak Flow'!N66)^0.56*(Calculator!$B$5)^1.12,0.634*Calculator!$B$3*LS!N18*('Peak Flow'!N86)^0.56*(Calculator!$B$5)^1.12))</f>
        <v>2.1892656793030443</v>
      </c>
      <c r="O19" s="45">
        <f>IF(Calculator!$B$4=1,0.634*Calculator!$B$3*LS!O18*('Peak Flow'!O45)^0.56*(Calculator!$B$5)^1.12,IF(Calculator!$B$4=2,0.634*Calculator!$B$3*LS!O18*('Peak Flow'!O66)^0.56*(Calculator!$B$5)^1.12,0.634*Calculator!$B$3*LS!O18*('Peak Flow'!O86)^0.56*(Calculator!$B$5)^1.12))</f>
        <v>2.947438714276428</v>
      </c>
      <c r="P19" s="45">
        <f>IF(Calculator!$B$4=1,0.634*Calculator!$B$3*LS!P18*('Peak Flow'!P45)^0.56*(Calculator!$B$5)^1.12,IF(Calculator!$B$4=2,0.634*Calculator!$B$3*LS!P18*('Peak Flow'!P66)^0.56*(Calculator!$B$5)^1.12,0.634*Calculator!$B$3*LS!P18*('Peak Flow'!P86)^0.56*(Calculator!$B$5)^1.12))</f>
        <v>3.887507457927582</v>
      </c>
      <c r="Q19" s="45">
        <f>IF(Calculator!$B$4=1,0.634*Calculator!$B$3*LS!Q18*('Peak Flow'!Q45)^0.56*(Calculator!$B$5)^1.12,IF(Calculator!$B$4=2,0.634*Calculator!$B$3*LS!Q18*('Peak Flow'!Q66)^0.56*(Calculator!$B$5)^1.12,0.634*Calculator!$B$3*LS!Q18*('Peak Flow'!Q86)^0.56*(Calculator!$B$5)^1.12))</f>
        <v>4.807906776691414</v>
      </c>
      <c r="R19" s="45">
        <f>IF(Calculator!$B$4=1,0.634*Calculator!$B$3*LS!R18*('Peak Flow'!R45)^0.56*(Calculator!$B$5)^1.12,IF(Calculator!$B$4=2,0.634*Calculator!$B$3*LS!R18*('Peak Flow'!R66)^0.56*(Calculator!$B$5)^1.12,0.634*Calculator!$B$3*LS!R18*('Peak Flow'!R86)^0.56*(Calculator!$B$5)^1.12))</f>
        <v>6.548175370492977</v>
      </c>
      <c r="S19" s="45">
        <f>IF(Calculator!$B$4=1,0.634*Calculator!$B$3*LS!S18*('Peak Flow'!S45)^0.56*(Calculator!$B$5)^1.12,IF(Calculator!$B$4=2,0.634*Calculator!$B$3*LS!S18*('Peak Flow'!S66)^0.56*(Calculator!$B$5)^1.12,0.634*Calculator!$B$3*LS!S18*('Peak Flow'!S86)^0.56*(Calculator!$B$5)^1.12))</f>
        <v>8.120679975090884</v>
      </c>
      <c r="T19" s="45">
        <f>IF(Calculator!$B$4=1,0.634*Calculator!$B$3*LS!T18*('Peak Flow'!T45)^0.56*(Calculator!$B$5)^1.12,IF(Calculator!$B$4=2,0.634*Calculator!$B$3*LS!T18*('Peak Flow'!T66)^0.56*(Calculator!$B$5)^1.12,0.634*Calculator!$B$3*LS!T18*('Peak Flow'!T86)^0.56*(Calculator!$B$5)^1.12))</f>
        <v>9.515339103088907</v>
      </c>
    </row>
    <row r="20" spans="1:20" ht="12.75">
      <c r="A20" s="5">
        <v>600</v>
      </c>
      <c r="B20" s="45">
        <f>IF(Calculator!$B$4=1,0.634*Calculator!$B$3*LS!B19*('Peak Flow'!B46)^0.56*(Calculator!$B$5)^1.12,IF(Calculator!$B$4=2,0.634*Calculator!$B$3*LS!B19*('Peak Flow'!B67)^0.56*(Calculator!$B$5)^1.12,0.634*Calculator!$B$3*LS!B19*('Peak Flow'!B87)^0.56*(Calculator!$B$5)^1.12))</f>
        <v>0.013613008980278628</v>
      </c>
      <c r="C20" s="45">
        <f>IF(Calculator!$B$4=1,0.634*Calculator!$B$3*LS!C19*('Peak Flow'!C46)^0.56*(Calculator!$B$5)^1.12,IF(Calculator!$B$4=2,0.634*Calculator!$B$3*LS!C19*('Peak Flow'!C67)^0.56*(Calculator!$B$5)^1.12,0.634*Calculator!$B$3*LS!C19*('Peak Flow'!C87)^0.56*(Calculator!$B$5)^1.12))</f>
        <v>0.029524741629950516</v>
      </c>
      <c r="D20" s="45">
        <f>IF(Calculator!$B$4=1,0.634*Calculator!$B$3*LS!D19*('Peak Flow'!D46)^0.56*(Calculator!$B$5)^1.12,IF(Calculator!$B$4=2,0.634*Calculator!$B$3*LS!D19*('Peak Flow'!D67)^0.56*(Calculator!$B$5)^1.12,0.634*Calculator!$B$3*LS!D19*('Peak Flow'!D87)^0.56*(Calculator!$B$5)^1.12))</f>
        <v>0.06208882653290733</v>
      </c>
      <c r="E20" s="45">
        <f>IF(Calculator!$B$4=1,0.634*Calculator!$B$3*LS!E19*('Peak Flow'!E46)^0.56*(Calculator!$B$5)^1.12,IF(Calculator!$B$4=2,0.634*Calculator!$B$3*LS!E19*('Peak Flow'!E67)^0.56*(Calculator!$B$5)^1.12,0.634*Calculator!$B$3*LS!E19*('Peak Flow'!E87)^0.56*(Calculator!$B$5)^1.12))</f>
        <v>0.1508778890419579</v>
      </c>
      <c r="F20" s="45">
        <f>IF(Calculator!$B$4=1,0.634*Calculator!$B$3*LS!F19*('Peak Flow'!F46)^0.56*(Calculator!$B$5)^1.12,IF(Calculator!$B$4=2,0.634*Calculator!$B$3*LS!F19*('Peak Flow'!F67)^0.56*(Calculator!$B$5)^1.12,0.634*Calculator!$B$3*LS!F19*('Peak Flow'!F87)^0.56*(Calculator!$B$5)^1.12))</f>
        <v>0.26369108679559744</v>
      </c>
      <c r="G20" s="45">
        <f>IF(Calculator!$B$4=1,0.634*Calculator!$B$3*LS!G19*('Peak Flow'!G46)^0.56*(Calculator!$B$5)^1.12,IF(Calculator!$B$4=2,0.634*Calculator!$B$3*LS!G19*('Peak Flow'!G67)^0.56*(Calculator!$B$5)^1.12,0.634*Calculator!$B$3*LS!G19*('Peak Flow'!G87)^0.56*(Calculator!$B$5)^1.12))</f>
        <v>0.3946383532061319</v>
      </c>
      <c r="H20" s="45">
        <f>IF(Calculator!$B$4=1,0.634*Calculator!$B$3*LS!H19*('Peak Flow'!H46)^0.56*(Calculator!$B$5)^1.12,IF(Calculator!$B$4=2,0.634*Calculator!$B$3*LS!H19*('Peak Flow'!H67)^0.56*(Calculator!$B$5)^1.12,0.634*Calculator!$B$3*LS!H19*('Peak Flow'!H87)^0.56*(Calculator!$B$5)^1.12))</f>
        <v>0.5350522203459962</v>
      </c>
      <c r="I20" s="45">
        <f>IF(Calculator!$B$4=1,0.634*Calculator!$B$3*LS!I19*('Peak Flow'!I46)^0.56*(Calculator!$B$5)^1.12,IF(Calculator!$B$4=2,0.634*Calculator!$B$3*LS!I19*('Peak Flow'!I67)^0.56*(Calculator!$B$5)^1.12,0.634*Calculator!$B$3*LS!I19*('Peak Flow'!I87)^0.56*(Calculator!$B$5)^1.12))</f>
        <v>0.6846510164422309</v>
      </c>
      <c r="J20" s="45">
        <f>IF(Calculator!$B$4=1,0.634*Calculator!$B$3*LS!J19*('Peak Flow'!J46)^0.56*(Calculator!$B$5)^1.12,IF(Calculator!$B$4=2,0.634*Calculator!$B$3*LS!J19*('Peak Flow'!J67)^0.56*(Calculator!$B$5)^1.12,0.634*Calculator!$B$3*LS!J19*('Peak Flow'!J87)^0.56*(Calculator!$B$5)^1.12))</f>
        <v>0.9994590263965698</v>
      </c>
      <c r="K20" s="45">
        <f>IF(Calculator!$B$4=1,0.634*Calculator!$B$3*LS!K19*('Peak Flow'!K46)^0.56*(Calculator!$B$5)^1.12,IF(Calculator!$B$4=2,0.634*Calculator!$B$3*LS!K19*('Peak Flow'!K67)^0.56*(Calculator!$B$5)^1.12,0.634*Calculator!$B$3*LS!K19*('Peak Flow'!K87)^0.56*(Calculator!$B$5)^1.12))</f>
        <v>1.4123408693973911</v>
      </c>
      <c r="L20" s="45">
        <f>IF(Calculator!$B$4=1,0.634*Calculator!$B$3*LS!L19*('Peak Flow'!L46)^0.56*(Calculator!$B$5)^1.12,IF(Calculator!$B$4=2,0.634*Calculator!$B$3*LS!L19*('Peak Flow'!L67)^0.56*(Calculator!$B$5)^1.12,0.634*Calculator!$B$3*LS!L19*('Peak Flow'!L87)^0.56*(Calculator!$B$5)^1.12))</f>
        <v>1.9092622939523216</v>
      </c>
      <c r="M20" s="45">
        <f>IF(Calculator!$B$4=1,0.634*Calculator!$B$3*LS!M19*('Peak Flow'!M46)^0.56*(Calculator!$B$5)^1.12,IF(Calculator!$B$4=2,0.634*Calculator!$B$3*LS!M19*('Peak Flow'!M67)^0.56*(Calculator!$B$5)^1.12,0.634*Calculator!$B$3*LS!M19*('Peak Flow'!M87)^0.56*(Calculator!$B$5)^1.12))</f>
        <v>2.4241533762352847</v>
      </c>
      <c r="N20" s="45">
        <f>IF(Calculator!$B$4=1,0.634*Calculator!$B$3*LS!N19*('Peak Flow'!N46)^0.56*(Calculator!$B$5)^1.12,IF(Calculator!$B$4=2,0.634*Calculator!$B$3*LS!N19*('Peak Flow'!N67)^0.56*(Calculator!$B$5)^1.12,0.634*Calculator!$B$3*LS!N19*('Peak Flow'!N87)^0.56*(Calculator!$B$5)^1.12))</f>
        <v>2.947943046555872</v>
      </c>
      <c r="O20" s="45">
        <f>IF(Calculator!$B$4=1,0.634*Calculator!$B$3*LS!O19*('Peak Flow'!O46)^0.56*(Calculator!$B$5)^1.12,IF(Calculator!$B$4=2,0.634*Calculator!$B$3*LS!O19*('Peak Flow'!O67)^0.56*(Calculator!$B$5)^1.12,0.634*Calculator!$B$3*LS!O19*('Peak Flow'!O87)^0.56*(Calculator!$B$5)^1.12))</f>
        <v>4.01242231822558</v>
      </c>
      <c r="P20" s="45">
        <f>IF(Calculator!$B$4=1,0.634*Calculator!$B$3*LS!P19*('Peak Flow'!P46)^0.56*(Calculator!$B$5)^1.12,IF(Calculator!$B$4=2,0.634*Calculator!$B$3*LS!P19*('Peak Flow'!P67)^0.56*(Calculator!$B$5)^1.12,0.634*Calculator!$B$3*LS!P19*('Peak Flow'!P87)^0.56*(Calculator!$B$5)^1.12))</f>
        <v>5.349295188679786</v>
      </c>
      <c r="Q20" s="45">
        <f>IF(Calculator!$B$4=1,0.634*Calculator!$B$3*LS!Q19*('Peak Flow'!Q46)^0.56*(Calculator!$B$5)^1.12,IF(Calculator!$B$4=2,0.634*Calculator!$B$3*LS!Q19*('Peak Flow'!Q67)^0.56*(Calculator!$B$5)^1.12,0.634*Calculator!$B$3*LS!Q19*('Peak Flow'!Q87)^0.56*(Calculator!$B$5)^1.12))</f>
        <v>6.66509391817552</v>
      </c>
      <c r="R20" s="45">
        <f>IF(Calculator!$B$4=1,0.634*Calculator!$B$3*LS!R19*('Peak Flow'!R46)^0.56*(Calculator!$B$5)^1.12,IF(Calculator!$B$4=2,0.634*Calculator!$B$3*LS!R19*('Peak Flow'!R67)^0.56*(Calculator!$B$5)^1.12,0.634*Calculator!$B$3*LS!R19*('Peak Flow'!R87)^0.56*(Calculator!$B$5)^1.12))</f>
        <v>9.171617419886665</v>
      </c>
      <c r="S20" s="45">
        <f>IF(Calculator!$B$4=1,0.634*Calculator!$B$3*LS!S19*('Peak Flow'!S46)^0.56*(Calculator!$B$5)^1.12,IF(Calculator!$B$4=2,0.634*Calculator!$B$3*LS!S19*('Peak Flow'!S67)^0.56*(Calculator!$B$5)^1.12,0.634*Calculator!$B$3*LS!S19*('Peak Flow'!S87)^0.56*(Calculator!$B$5)^1.12))</f>
        <v>11.46328607365491</v>
      </c>
      <c r="T20" s="45">
        <f>IF(Calculator!$B$4=1,0.634*Calculator!$B$3*LS!T19*('Peak Flow'!T46)^0.56*(Calculator!$B$5)^1.12,IF(Calculator!$B$4=2,0.634*Calculator!$B$3*LS!T19*('Peak Flow'!T67)^0.56*(Calculator!$B$5)^1.12,0.634*Calculator!$B$3*LS!T19*('Peak Flow'!T87)^0.56*(Calculator!$B$5)^1.12))</f>
        <v>13.502487872355195</v>
      </c>
    </row>
    <row r="21" spans="1:20" ht="12.75">
      <c r="A21" s="5">
        <v>800</v>
      </c>
      <c r="B21" s="45">
        <f>IF(Calculator!$B$4=1,0.634*Calculator!$B$3*LS!B20*('Peak Flow'!B47)^0.56*(Calculator!$B$5)^1.12,IF(Calculator!$B$4=2,0.634*Calculator!$B$3*LS!B20*('Peak Flow'!B68)^0.56*(Calculator!$B$5)^1.12,0.634*Calculator!$B$3*LS!B20*('Peak Flow'!B88)^0.56*(Calculator!$B$5)^1.12))</f>
        <v>0.012494911945559293</v>
      </c>
      <c r="C21" s="45">
        <f>IF(Calculator!$B$4=1,0.634*Calculator!$B$3*LS!C20*('Peak Flow'!C47)^0.56*(Calculator!$B$5)^1.12,IF(Calculator!$B$4=2,0.634*Calculator!$B$3*LS!C20*('Peak Flow'!C68)^0.56*(Calculator!$B$5)^1.12,0.634*Calculator!$B$3*LS!C20*('Peak Flow'!C88)^0.56*(Calculator!$B$5)^1.12))</f>
        <v>0.027504384192564593</v>
      </c>
      <c r="D21" s="45">
        <f>IF(Calculator!$B$4=1,0.634*Calculator!$B$3*LS!D20*('Peak Flow'!D47)^0.56*(Calculator!$B$5)^1.12,IF(Calculator!$B$4=2,0.634*Calculator!$B$3*LS!D20*('Peak Flow'!D68)^0.56*(Calculator!$B$5)^1.12,0.634*Calculator!$B$3*LS!D20*('Peak Flow'!D88)^0.56*(Calculator!$B$5)^1.12))</f>
        <v>0.06336662729680678</v>
      </c>
      <c r="E21" s="45">
        <f>IF(Calculator!$B$4=1,0.634*Calculator!$B$3*LS!E20*('Peak Flow'!E47)^0.56*(Calculator!$B$5)^1.12,IF(Calculator!$B$4=2,0.634*Calculator!$B$3*LS!E20*('Peak Flow'!E68)^0.56*(Calculator!$B$5)^1.12,0.634*Calculator!$B$3*LS!E20*('Peak Flow'!E88)^0.56*(Calculator!$B$5)^1.12))</f>
        <v>0.16170832179798986</v>
      </c>
      <c r="F21" s="45">
        <f>IF(Calculator!$B$4=1,0.634*Calculator!$B$3*LS!F20*('Peak Flow'!F47)^0.56*(Calculator!$B$5)^1.12,IF(Calculator!$B$4=2,0.634*Calculator!$B$3*LS!F20*('Peak Flow'!F68)^0.56*(Calculator!$B$5)^1.12,0.634*Calculator!$B$3*LS!F20*('Peak Flow'!F88)^0.56*(Calculator!$B$5)^1.12))</f>
        <v>0.2897473405396029</v>
      </c>
      <c r="G21" s="45">
        <f>IF(Calculator!$B$4=1,0.634*Calculator!$B$3*LS!G20*('Peak Flow'!G47)^0.56*(Calculator!$B$5)^1.12,IF(Calculator!$B$4=2,0.634*Calculator!$B$3*LS!G20*('Peak Flow'!G68)^0.56*(Calculator!$B$5)^1.12,0.634*Calculator!$B$3*LS!G20*('Peak Flow'!G88)^0.56*(Calculator!$B$5)^1.12))</f>
        <v>0.4417925140519006</v>
      </c>
      <c r="H21" s="45">
        <f>IF(Calculator!$B$4=1,0.634*Calculator!$B$3*LS!H20*('Peak Flow'!H47)^0.56*(Calculator!$B$5)^1.12,IF(Calculator!$B$4=2,0.634*Calculator!$B$3*LS!H20*('Peak Flow'!H68)^0.56*(Calculator!$B$5)^1.12,0.634*Calculator!$B$3*LS!H20*('Peak Flow'!H88)^0.56*(Calculator!$B$5)^1.12))</f>
        <v>0.6094475296907765</v>
      </c>
      <c r="I21" s="45">
        <f>IF(Calculator!$B$4=1,0.634*Calculator!$B$3*LS!I20*('Peak Flow'!I47)^0.56*(Calculator!$B$5)^1.12,IF(Calculator!$B$4=2,0.634*Calculator!$B$3*LS!I20*('Peak Flow'!I68)^0.56*(Calculator!$B$5)^1.12,0.634*Calculator!$B$3*LS!I20*('Peak Flow'!I88)^0.56*(Calculator!$B$5)^1.12))</f>
        <v>0.7896462855791636</v>
      </c>
      <c r="J21" s="45">
        <f>IF(Calculator!$B$4=1,0.634*Calculator!$B$3*LS!J20*('Peak Flow'!J47)^0.56*(Calculator!$B$5)^1.12,IF(Calculator!$B$4=2,0.634*Calculator!$B$3*LS!J20*('Peak Flow'!J68)^0.56*(Calculator!$B$5)^1.12,0.634*Calculator!$B$3*LS!J20*('Peak Flow'!J88)^0.56*(Calculator!$B$5)^1.12))</f>
        <v>1.1729536866716712</v>
      </c>
      <c r="K21" s="45">
        <f>IF(Calculator!$B$4=1,0.634*Calculator!$B$3*LS!K20*('Peak Flow'!K47)^0.56*(Calculator!$B$5)^1.12,IF(Calculator!$B$4=2,0.634*Calculator!$B$3*LS!K20*('Peak Flow'!K68)^0.56*(Calculator!$B$5)^1.12,0.634*Calculator!$B$3*LS!K20*('Peak Flow'!K88)^0.56*(Calculator!$B$5)^1.12))</f>
        <v>1.6823325725404734</v>
      </c>
      <c r="L21" s="45">
        <f>IF(Calculator!$B$4=1,0.634*Calculator!$B$3*LS!L20*('Peak Flow'!L47)^0.56*(Calculator!$B$5)^1.12,IF(Calculator!$B$4=2,0.634*Calculator!$B$3*LS!L20*('Peak Flow'!L68)^0.56*(Calculator!$B$5)^1.12,0.634*Calculator!$B$3*LS!L20*('Peak Flow'!L88)^0.56*(Calculator!$B$5)^1.12))</f>
        <v>2.293521433260516</v>
      </c>
      <c r="M21" s="45">
        <f>IF(Calculator!$B$4=1,0.634*Calculator!$B$3*LS!M20*('Peak Flow'!M47)^0.56*(Calculator!$B$5)^1.12,IF(Calculator!$B$4=2,0.634*Calculator!$B$3*LS!M20*('Peak Flow'!M68)^0.56*(Calculator!$B$5)^1.12,0.634*Calculator!$B$3*LS!M20*('Peak Flow'!M88)^0.56*(Calculator!$B$5)^1.12))</f>
        <v>2.933327714498452</v>
      </c>
      <c r="N21" s="45">
        <f>IF(Calculator!$B$4=1,0.634*Calculator!$B$3*LS!N20*('Peak Flow'!N47)^0.56*(Calculator!$B$5)^1.12,IF(Calculator!$B$4=2,0.634*Calculator!$B$3*LS!N20*('Peak Flow'!N68)^0.56*(Calculator!$B$5)^1.12,0.634*Calculator!$B$3*LS!N20*('Peak Flow'!N88)^0.56*(Calculator!$B$5)^1.12))</f>
        <v>3.592487298201638</v>
      </c>
      <c r="O21" s="45">
        <f>IF(Calculator!$B$4=1,0.634*Calculator!$B$3*LS!O20*('Peak Flow'!O47)^0.56*(Calculator!$B$5)^1.12,IF(Calculator!$B$4=2,0.634*Calculator!$B$3*LS!O20*('Peak Flow'!O68)^0.56*(Calculator!$B$5)^1.12,0.634*Calculator!$B$3*LS!O20*('Peak Flow'!O88)^0.56*(Calculator!$B$5)^1.12))</f>
        <v>4.93824657047654</v>
      </c>
      <c r="P21" s="45">
        <f>IF(Calculator!$B$4=1,0.634*Calculator!$B$3*LS!P20*('Peak Flow'!P47)^0.56*(Calculator!$B$5)^1.12,IF(Calculator!$B$4=2,0.634*Calculator!$B$3*LS!P20*('Peak Flow'!P68)^0.56*(Calculator!$B$5)^1.12,0.634*Calculator!$B$3*LS!P20*('Peak Flow'!P88)^0.56*(Calculator!$B$5)^1.12))</f>
        <v>6.643818337144563</v>
      </c>
      <c r="Q21" s="45">
        <f>IF(Calculator!$B$4=1,0.634*Calculator!$B$3*LS!Q20*('Peak Flow'!Q47)^0.56*(Calculator!$B$5)^1.12,IF(Calculator!$B$4=2,0.634*Calculator!$B$3*LS!Q20*('Peak Flow'!Q68)^0.56*(Calculator!$B$5)^1.12,0.634*Calculator!$B$3*LS!Q20*('Peak Flow'!Q88)^0.56*(Calculator!$B$5)^1.12))</f>
        <v>8.334233930955815</v>
      </c>
      <c r="R21" s="45">
        <f>IF(Calculator!$B$4=1,0.634*Calculator!$B$3*LS!R20*('Peak Flow'!R47)^0.56*(Calculator!$B$5)^1.12,IF(Calculator!$B$4=2,0.634*Calculator!$B$3*LS!R20*('Peak Flow'!R68)^0.56*(Calculator!$B$5)^1.12,0.634*Calculator!$B$3*LS!R20*('Peak Flow'!R88)^0.56*(Calculator!$B$5)^1.12))</f>
        <v>11.587435264763489</v>
      </c>
      <c r="S21" s="45">
        <f>IF(Calculator!$B$4=1,0.634*Calculator!$B$3*LS!S20*('Peak Flow'!S47)^0.56*(Calculator!$B$5)^1.12,IF(Calculator!$B$4=2,0.634*Calculator!$B$3*LS!S20*('Peak Flow'!S68)^0.56*(Calculator!$B$5)^1.12,0.634*Calculator!$B$3*LS!S20*('Peak Flow'!S88)^0.56*(Calculator!$B$5)^1.12))</f>
        <v>14.580299781805179</v>
      </c>
      <c r="T21" s="45">
        <f>IF(Calculator!$B$4=1,0.634*Calculator!$B$3*LS!T20*('Peak Flow'!T47)^0.56*(Calculator!$B$5)^1.12,IF(Calculator!$B$4=2,0.634*Calculator!$B$3*LS!T20*('Peak Flow'!T68)^0.56*(Calculator!$B$5)^1.12,0.634*Calculator!$B$3*LS!T20*('Peak Flow'!T88)^0.56*(Calculator!$B$5)^1.12))</f>
        <v>17.26422498387075</v>
      </c>
    </row>
    <row r="22" spans="1:20" ht="12.75">
      <c r="A22" s="5">
        <v>1000</v>
      </c>
      <c r="B22" s="45">
        <f>IF(Calculator!$B$4=1,0.634*Calculator!$B$3*LS!B21*('Peak Flow'!B48)^0.56*(Calculator!$B$5)^1.12,IF(Calculator!$B$4=2,0.634*Calculator!$B$3*LS!B21*('Peak Flow'!B69)^0.56*(Calculator!$B$5)^1.12,0.634*Calculator!$B$3*LS!B21*('Peak Flow'!B89)^0.56*(Calculator!$B$5)^1.12))</f>
        <v>0.011664597740495691</v>
      </c>
      <c r="C22" s="45">
        <f>IF(Calculator!$B$4=1,0.634*Calculator!$B$3*LS!C21*('Peak Flow'!C48)^0.56*(Calculator!$B$5)^1.12,IF(Calculator!$B$4=2,0.634*Calculator!$B$3*LS!C21*('Peak Flow'!C69)^0.56*(Calculator!$B$5)^1.12,0.634*Calculator!$B$3*LS!C21*('Peak Flow'!C89)^0.56*(Calculator!$B$5)^1.12))</f>
        <v>0.028110433707115783</v>
      </c>
      <c r="D22" s="45">
        <f>IF(Calculator!$B$4=1,0.634*Calculator!$B$3*LS!D21*('Peak Flow'!D48)^0.56*(Calculator!$B$5)^1.12,IF(Calculator!$B$4=2,0.634*Calculator!$B$3*LS!D21*('Peak Flow'!D69)^0.56*(Calculator!$B$5)^1.12,0.634*Calculator!$B$3*LS!D21*('Peak Flow'!D89)^0.56*(Calculator!$B$5)^1.12))</f>
        <v>0.06257621419677126</v>
      </c>
      <c r="E22" s="45">
        <f>IF(Calculator!$B$4=1,0.634*Calculator!$B$3*LS!E21*('Peak Flow'!E48)^0.56*(Calculator!$B$5)^1.12,IF(Calculator!$B$4=2,0.634*Calculator!$B$3*LS!E21*('Peak Flow'!E69)^0.56*(Calculator!$B$5)^1.12,0.634*Calculator!$B$3*LS!E21*('Peak Flow'!E89)^0.56*(Calculator!$B$5)^1.12))</f>
        <v>0.16976726437221545</v>
      </c>
      <c r="F22" s="45">
        <f>IF(Calculator!$B$4=1,0.634*Calculator!$B$3*LS!F21*('Peak Flow'!F48)^0.56*(Calculator!$B$5)^1.12,IF(Calculator!$B$4=2,0.634*Calculator!$B$3*LS!F21*('Peak Flow'!F69)^0.56*(Calculator!$B$5)^1.12,0.634*Calculator!$B$3*LS!F21*('Peak Flow'!F89)^0.56*(Calculator!$B$5)^1.12))</f>
        <v>0.31200807239724604</v>
      </c>
      <c r="G22" s="45">
        <f>IF(Calculator!$B$4=1,0.634*Calculator!$B$3*LS!G21*('Peak Flow'!G48)^0.56*(Calculator!$B$5)^1.12,IF(Calculator!$B$4=2,0.634*Calculator!$B$3*LS!G21*('Peak Flow'!G69)^0.56*(Calculator!$B$5)^1.12,0.634*Calculator!$B$3*LS!G21*('Peak Flow'!G89)^0.56*(Calculator!$B$5)^1.12))</f>
        <v>0.48118840563003185</v>
      </c>
      <c r="H22" s="45">
        <f>IF(Calculator!$B$4=1,0.634*Calculator!$B$3*LS!H21*('Peak Flow'!H48)^0.56*(Calculator!$B$5)^1.12,IF(Calculator!$B$4=2,0.634*Calculator!$B$3*LS!H21*('Peak Flow'!H69)^0.56*(Calculator!$B$5)^1.12,0.634*Calculator!$B$3*LS!H21*('Peak Flow'!H89)^0.56*(Calculator!$B$5)^1.12))</f>
        <v>0.6690737172056819</v>
      </c>
      <c r="I22" s="45">
        <f>IF(Calculator!$B$4=1,0.634*Calculator!$B$3*LS!I21*('Peak Flow'!I48)^0.56*(Calculator!$B$5)^1.12,IF(Calculator!$B$4=2,0.634*Calculator!$B$3*LS!I21*('Peak Flow'!I69)^0.56*(Calculator!$B$5)^1.12,0.634*Calculator!$B$3*LS!I21*('Peak Flow'!I89)^0.56*(Calculator!$B$5)^1.12))</f>
        <v>0.875260646405301</v>
      </c>
      <c r="J22" s="45">
        <f>IF(Calculator!$B$4=1,0.634*Calculator!$B$3*LS!J21*('Peak Flow'!J48)^0.56*(Calculator!$B$5)^1.12,IF(Calculator!$B$4=2,0.634*Calculator!$B$3*LS!J21*('Peak Flow'!J69)^0.56*(Calculator!$B$5)^1.12,0.634*Calculator!$B$3*LS!J21*('Peak Flow'!J89)^0.56*(Calculator!$B$5)^1.12))</f>
        <v>1.3228757771357378</v>
      </c>
      <c r="K22" s="45">
        <f>IF(Calculator!$B$4=1,0.634*Calculator!$B$3*LS!K21*('Peak Flow'!K48)^0.56*(Calculator!$B$5)^1.12,IF(Calculator!$B$4=2,0.634*Calculator!$B$3*LS!K21*('Peak Flow'!K69)^0.56*(Calculator!$B$5)^1.12,0.634*Calculator!$B$3*LS!K21*('Peak Flow'!K89)^0.56*(Calculator!$B$5)^1.12))</f>
        <v>1.9123456964010526</v>
      </c>
      <c r="L22" s="45">
        <f>IF(Calculator!$B$4=1,0.634*Calculator!$B$3*LS!L21*('Peak Flow'!L48)^0.56*(Calculator!$B$5)^1.12,IF(Calculator!$B$4=2,0.634*Calculator!$B$3*LS!L21*('Peak Flow'!L69)^0.56*(Calculator!$B$5)^1.12,0.634*Calculator!$B$3*LS!L21*('Peak Flow'!L89)^0.56*(Calculator!$B$5)^1.12))</f>
        <v>2.6286705214936124</v>
      </c>
      <c r="M22" s="45">
        <f>IF(Calculator!$B$4=1,0.634*Calculator!$B$3*LS!M21*('Peak Flow'!M48)^0.56*(Calculator!$B$5)^1.12,IF(Calculator!$B$4=2,0.634*Calculator!$B$3*LS!M21*('Peak Flow'!M69)^0.56*(Calculator!$B$5)^1.12,0.634*Calculator!$B$3*LS!M21*('Peak Flow'!M89)^0.56*(Calculator!$B$5)^1.12))</f>
        <v>3.3811581655006533</v>
      </c>
      <c r="N22" s="45">
        <f>IF(Calculator!$B$4=1,0.634*Calculator!$B$3*LS!N21*('Peak Flow'!N48)^0.56*(Calculator!$B$5)^1.12,IF(Calculator!$B$4=2,0.634*Calculator!$B$3*LS!N21*('Peak Flow'!N69)^0.56*(Calculator!$B$5)^1.12,0.634*Calculator!$B$3*LS!N21*('Peak Flow'!N89)^0.56*(Calculator!$B$5)^1.12))</f>
        <v>4.157598425326573</v>
      </c>
      <c r="O22" s="45">
        <f>IF(Calculator!$B$4=1,0.634*Calculator!$B$3*LS!O21*('Peak Flow'!O48)^0.56*(Calculator!$B$5)^1.12,IF(Calculator!$B$4=2,0.634*Calculator!$B$3*LS!O21*('Peak Flow'!O69)^0.56*(Calculator!$B$5)^1.12,0.634*Calculator!$B$3*LS!O21*('Peak Flow'!O89)^0.56*(Calculator!$B$5)^1.12))</f>
        <v>5.762316320689604</v>
      </c>
      <c r="P22" s="45">
        <f>IF(Calculator!$B$4=1,0.634*Calculator!$B$3*LS!P21*('Peak Flow'!P48)^0.56*(Calculator!$B$5)^1.12,IF(Calculator!$B$4=2,0.634*Calculator!$B$3*LS!P21*('Peak Flow'!P69)^0.56*(Calculator!$B$5)^1.12,0.634*Calculator!$B$3*LS!P21*('Peak Flow'!P89)^0.56*(Calculator!$B$5)^1.12))</f>
        <v>7.802530910275342</v>
      </c>
      <c r="Q22" s="45">
        <f>IF(Calculator!$B$4=1,0.634*Calculator!$B$3*LS!Q21*('Peak Flow'!Q48)^0.56*(Calculator!$B$5)^1.12,IF(Calculator!$B$4=2,0.634*Calculator!$B$3*LS!Q21*('Peak Flow'!Q69)^0.56*(Calculator!$B$5)^1.12,0.634*Calculator!$B$3*LS!Q21*('Peak Flow'!Q89)^0.56*(Calculator!$B$5)^1.12))</f>
        <v>9.839786751382523</v>
      </c>
      <c r="R22" s="45">
        <f>IF(Calculator!$B$4=1,0.634*Calculator!$B$3*LS!R21*('Peak Flow'!R48)^0.56*(Calculator!$B$5)^1.12,IF(Calculator!$B$4=2,0.634*Calculator!$B$3*LS!R21*('Peak Flow'!R69)^0.56*(Calculator!$B$5)^1.12,0.634*Calculator!$B$3*LS!R21*('Peak Flow'!R89)^0.56*(Calculator!$B$5)^1.12))</f>
        <v>13.778169814787882</v>
      </c>
      <c r="S22" s="45">
        <f>IF(Calculator!$B$4=1,0.634*Calculator!$B$3*LS!S21*('Peak Flow'!S48)^0.56*(Calculator!$B$5)^1.12,IF(Calculator!$B$4=2,0.634*Calculator!$B$3*LS!S21*('Peak Flow'!S69)^0.56*(Calculator!$B$5)^1.12,0.634*Calculator!$B$3*LS!S21*('Peak Flow'!S89)^0.56*(Calculator!$B$5)^1.12))</f>
        <v>17.42626005403257</v>
      </c>
      <c r="T22" s="45">
        <f>IF(Calculator!$B$4=1,0.634*Calculator!$B$3*LS!T21*('Peak Flow'!T48)^0.56*(Calculator!$B$5)^1.12,IF(Calculator!$B$4=2,0.634*Calculator!$B$3*LS!T21*('Peak Flow'!T69)^0.56*(Calculator!$B$5)^1.12,0.634*Calculator!$B$3*LS!T21*('Peak Flow'!T89)^0.56*(Calculator!$B$5)^1.12))</f>
        <v>20.71592478062112</v>
      </c>
    </row>
    <row r="24" spans="1:12" ht="14.25">
      <c r="A24" s="5" t="s">
        <v>37</v>
      </c>
      <c r="D24" s="25" t="s">
        <v>44</v>
      </c>
      <c r="E24" s="18"/>
      <c r="F24" s="18"/>
      <c r="G24" s="18"/>
      <c r="H24" s="18"/>
      <c r="I24" s="15"/>
      <c r="J24" s="15"/>
      <c r="K24" s="5" t="s">
        <v>38</v>
      </c>
      <c r="L24" s="20">
        <v>0.003</v>
      </c>
    </row>
    <row r="25" spans="2:20" ht="12.75">
      <c r="B25" s="5" t="s">
        <v>5</v>
      </c>
      <c r="C25" s="5"/>
      <c r="D25" s="5"/>
      <c r="E25" s="8"/>
      <c r="F25" s="5"/>
      <c r="G25" s="5"/>
      <c r="H25" s="5"/>
      <c r="I25" s="5"/>
      <c r="J25" s="5"/>
      <c r="K25" s="5" t="s">
        <v>39</v>
      </c>
      <c r="L25" s="21">
        <v>1</v>
      </c>
      <c r="M25" s="5" t="s">
        <v>41</v>
      </c>
      <c r="N25" s="5"/>
      <c r="O25" s="5"/>
      <c r="P25" s="5"/>
      <c r="Q25" s="5"/>
      <c r="R25" s="5"/>
      <c r="S25" s="5"/>
      <c r="T25" s="5"/>
    </row>
    <row r="26" spans="1:20" ht="51">
      <c r="A26" s="9" t="s">
        <v>42</v>
      </c>
      <c r="B26" s="7">
        <v>0.2</v>
      </c>
      <c r="C26" s="7">
        <v>0.5</v>
      </c>
      <c r="D26" s="7">
        <v>1</v>
      </c>
      <c r="E26" s="7">
        <v>2</v>
      </c>
      <c r="F26" s="7">
        <v>3</v>
      </c>
      <c r="G26" s="7">
        <v>4</v>
      </c>
      <c r="H26" s="7">
        <v>5</v>
      </c>
      <c r="I26" s="7">
        <v>6</v>
      </c>
      <c r="J26" s="7">
        <v>8</v>
      </c>
      <c r="K26" s="7">
        <v>10</v>
      </c>
      <c r="L26" s="7">
        <v>12</v>
      </c>
      <c r="M26" s="7">
        <v>14</v>
      </c>
      <c r="N26" s="7">
        <v>16</v>
      </c>
      <c r="O26" s="7">
        <v>20</v>
      </c>
      <c r="P26" s="7">
        <v>25</v>
      </c>
      <c r="Q26" s="7">
        <v>30</v>
      </c>
      <c r="R26" s="7">
        <v>40</v>
      </c>
      <c r="S26" s="7">
        <v>50</v>
      </c>
      <c r="T26" s="7">
        <v>60</v>
      </c>
    </row>
    <row r="27" spans="1:20" ht="12.75">
      <c r="A27" s="6">
        <v>3</v>
      </c>
      <c r="B27" s="3">
        <f aca="true" t="shared" si="0" ref="B27:B43">B6*$L$24*$L$25</f>
        <v>3.1004171359256674E-07</v>
      </c>
      <c r="C27" s="3">
        <f aca="true" t="shared" si="1" ref="C27:T41">C6*$L$24*$L$25</f>
        <v>7.250944301628599E-07</v>
      </c>
      <c r="D27" s="3">
        <f t="shared" si="1"/>
        <v>1.3744085117378614E-06</v>
      </c>
      <c r="E27" s="3">
        <f t="shared" si="1"/>
        <v>2.926802898988228E-06</v>
      </c>
      <c r="F27" s="3">
        <f t="shared" si="1"/>
        <v>4.80297305993982E-06</v>
      </c>
      <c r="G27" s="3">
        <f t="shared" si="1"/>
        <v>6.638300644702618E-06</v>
      </c>
      <c r="H27" s="3">
        <f t="shared" si="1"/>
        <v>8.650164471782607E-06</v>
      </c>
      <c r="I27" s="3">
        <f t="shared" si="1"/>
        <v>1.0829574039849459E-05</v>
      </c>
      <c r="J27" s="3">
        <f t="shared" si="1"/>
        <v>1.5658627672973985E-05</v>
      </c>
      <c r="K27" s="3">
        <f t="shared" si="1"/>
        <v>1.9406238790604274E-05</v>
      </c>
      <c r="L27" s="3">
        <f t="shared" si="1"/>
        <v>2.210636442921908E-05</v>
      </c>
      <c r="M27" s="3">
        <f t="shared" si="1"/>
        <v>2.5438331541499068E-05</v>
      </c>
      <c r="N27" s="3">
        <f t="shared" si="1"/>
        <v>2.8134883680257416E-05</v>
      </c>
      <c r="O27" s="3">
        <f t="shared" si="1"/>
        <v>3.351459541051209E-05</v>
      </c>
      <c r="P27" s="3">
        <f t="shared" si="1"/>
        <v>4.168043523321389E-05</v>
      </c>
      <c r="Q27" s="3">
        <f t="shared" si="1"/>
        <v>4.923823385551486E-05</v>
      </c>
      <c r="R27" s="3">
        <f t="shared" si="1"/>
        <v>6.387086405403002E-05</v>
      </c>
      <c r="S27" s="3">
        <f t="shared" si="1"/>
        <v>7.919987983115812E-05</v>
      </c>
      <c r="T27" s="3">
        <f t="shared" si="1"/>
        <v>9.527491638914299E-05</v>
      </c>
    </row>
    <row r="28" spans="1:20" ht="12.75">
      <c r="A28" s="5">
        <v>6</v>
      </c>
      <c r="B28" s="3">
        <f t="shared" si="0"/>
        <v>3.40338063941014E-05</v>
      </c>
      <c r="C28" s="3">
        <f aca="true" t="shared" si="2" ref="C28:Q28">C7*$L$24*$L$25</f>
        <v>4.320824229465499E-05</v>
      </c>
      <c r="D28" s="3">
        <f t="shared" si="2"/>
        <v>5.102116286370413E-05</v>
      </c>
      <c r="E28" s="3">
        <f t="shared" si="2"/>
        <v>6.70391487277224E-05</v>
      </c>
      <c r="F28" s="3">
        <f t="shared" si="2"/>
        <v>8.257516294249911E-05</v>
      </c>
      <c r="G28" s="3">
        <f t="shared" si="2"/>
        <v>9.292454456704168E-05</v>
      </c>
      <c r="H28" s="3">
        <f t="shared" si="2"/>
        <v>0.00010312507245955948</v>
      </c>
      <c r="I28" s="3">
        <f t="shared" si="2"/>
        <v>0.00011315000195208803</v>
      </c>
      <c r="J28" s="3">
        <f t="shared" si="2"/>
        <v>0.00013267947442766495</v>
      </c>
      <c r="K28" s="3">
        <f t="shared" si="2"/>
        <v>0.00014758819194819156</v>
      </c>
      <c r="L28" s="3">
        <f t="shared" si="2"/>
        <v>0.00015833750089971476</v>
      </c>
      <c r="M28" s="3">
        <f t="shared" si="2"/>
        <v>0.00016900856634158938</v>
      </c>
      <c r="N28" s="3">
        <f t="shared" si="2"/>
        <v>0.00017957305636323386</v>
      </c>
      <c r="O28" s="3">
        <f t="shared" si="2"/>
        <v>0.00019682913531611455</v>
      </c>
      <c r="P28" s="3">
        <f t="shared" si="2"/>
        <v>0.0002155292689384056</v>
      </c>
      <c r="Q28" s="3">
        <f t="shared" si="2"/>
        <v>0.0002339707911461809</v>
      </c>
      <c r="R28" s="3">
        <f t="shared" si="1"/>
        <v>0.0002607412626101644</v>
      </c>
      <c r="S28" s="3">
        <f t="shared" si="1"/>
        <v>0.0002842154195553843</v>
      </c>
      <c r="T28" s="3">
        <f t="shared" si="1"/>
        <v>0.00030176425764120806</v>
      </c>
    </row>
    <row r="29" spans="1:20" ht="12.75">
      <c r="A29" s="5">
        <v>9</v>
      </c>
      <c r="B29" s="3">
        <f t="shared" si="0"/>
        <v>3.822454221164201E-05</v>
      </c>
      <c r="C29" s="3">
        <f t="shared" si="1"/>
        <v>4.977394541662137E-05</v>
      </c>
      <c r="D29" s="3">
        <f t="shared" si="1"/>
        <v>5.991144535646754E-05</v>
      </c>
      <c r="E29" s="3">
        <f t="shared" si="1"/>
        <v>8.024387854721642E-05</v>
      </c>
      <c r="F29" s="3">
        <f t="shared" si="1"/>
        <v>9.995443636952081E-05</v>
      </c>
      <c r="G29" s="3">
        <f t="shared" si="1"/>
        <v>0.00011338036191934253</v>
      </c>
      <c r="H29" s="3">
        <f t="shared" si="1"/>
        <v>0.00012660515415874256</v>
      </c>
      <c r="I29" s="3">
        <f t="shared" si="1"/>
        <v>0.0001396147097298109</v>
      </c>
      <c r="J29" s="3">
        <f t="shared" si="1"/>
        <v>0.0001650194430220859</v>
      </c>
      <c r="K29" s="3">
        <f t="shared" si="1"/>
        <v>0.00018969006324200504</v>
      </c>
      <c r="L29" s="3">
        <f t="shared" si="1"/>
        <v>0.00021858131367132118</v>
      </c>
      <c r="M29" s="3">
        <f t="shared" si="1"/>
        <v>0.0002419458393264026</v>
      </c>
      <c r="N29" s="3">
        <f t="shared" si="1"/>
        <v>0.0002601887247877167</v>
      </c>
      <c r="O29" s="3">
        <f t="shared" si="1"/>
        <v>0.00030040781977349934</v>
      </c>
      <c r="P29" s="3">
        <f t="shared" si="1"/>
        <v>0.00034580483712203674</v>
      </c>
      <c r="Q29" s="3">
        <f t="shared" si="1"/>
        <v>0.00038148268159949184</v>
      </c>
      <c r="R29" s="3">
        <f t="shared" si="1"/>
        <v>0.0004507423159498824</v>
      </c>
      <c r="S29" s="3">
        <f t="shared" si="1"/>
        <v>0.0005022107089488152</v>
      </c>
      <c r="T29" s="3">
        <f t="shared" si="1"/>
        <v>0.0005451670758975741</v>
      </c>
    </row>
    <row r="30" spans="1:20" ht="12.75">
      <c r="A30" s="5">
        <v>12</v>
      </c>
      <c r="B30" s="3">
        <f t="shared" si="0"/>
        <v>4.019069020943504E-05</v>
      </c>
      <c r="C30" s="3">
        <f t="shared" si="1"/>
        <v>5.311558756075442E-05</v>
      </c>
      <c r="D30" s="3">
        <f t="shared" si="1"/>
        <v>6.465452628318639E-05</v>
      </c>
      <c r="E30" s="3">
        <f t="shared" si="1"/>
        <v>8.757300716211984E-05</v>
      </c>
      <c r="F30" s="3">
        <f t="shared" si="1"/>
        <v>0.00010980161642484075</v>
      </c>
      <c r="G30" s="3">
        <f t="shared" si="1"/>
        <v>0.0001251311409330844</v>
      </c>
      <c r="H30" s="3">
        <f t="shared" si="1"/>
        <v>0.000140231793573242</v>
      </c>
      <c r="I30" s="3">
        <f t="shared" si="1"/>
        <v>0.0001550983047535046</v>
      </c>
      <c r="J30" s="3">
        <f t="shared" si="1"/>
        <v>0.0001841755165806878</v>
      </c>
      <c r="K30" s="3">
        <f t="shared" si="1"/>
        <v>0.00021806697960535134</v>
      </c>
      <c r="L30" s="3">
        <f t="shared" si="1"/>
        <v>0.00025647406979193305</v>
      </c>
      <c r="M30" s="3">
        <f t="shared" si="1"/>
        <v>0.0002938587556627609</v>
      </c>
      <c r="N30" s="3">
        <f t="shared" si="1"/>
        <v>0.00032513081226868534</v>
      </c>
      <c r="O30" s="3">
        <f t="shared" si="1"/>
        <v>0.0003859966662296277</v>
      </c>
      <c r="P30" s="3">
        <f t="shared" si="1"/>
        <v>0.00045700935809473917</v>
      </c>
      <c r="Q30" s="3">
        <f t="shared" si="1"/>
        <v>0.000516224994735234</v>
      </c>
      <c r="R30" s="3">
        <f t="shared" si="1"/>
        <v>0.000625998367316614</v>
      </c>
      <c r="S30" s="3">
        <f t="shared" si="1"/>
        <v>0.0007140028905976774</v>
      </c>
      <c r="T30" s="3">
        <f t="shared" si="1"/>
        <v>0.0007868304539873494</v>
      </c>
    </row>
    <row r="31" spans="1:20" ht="12.75">
      <c r="A31" s="5">
        <v>15</v>
      </c>
      <c r="B31" s="3">
        <f t="shared" si="0"/>
        <v>4.131674581510345E-05</v>
      </c>
      <c r="C31" s="3">
        <f t="shared" si="1"/>
        <v>5.518100187623882E-05</v>
      </c>
      <c r="D31" s="3">
        <f t="shared" si="1"/>
        <v>6.770508503384374E-05</v>
      </c>
      <c r="E31" s="3">
        <f t="shared" si="1"/>
        <v>9.243732720229684E-05</v>
      </c>
      <c r="F31" s="3">
        <f t="shared" si="1"/>
        <v>0.00011644122249719664</v>
      </c>
      <c r="G31" s="3">
        <f t="shared" si="1"/>
        <v>0.00013313654523659454</v>
      </c>
      <c r="H31" s="3">
        <f t="shared" si="1"/>
        <v>0.00014958586344530358</v>
      </c>
      <c r="I31" s="3">
        <f t="shared" si="1"/>
        <v>0.00016579057441298029</v>
      </c>
      <c r="J31" s="3">
        <f t="shared" si="1"/>
        <v>0.00019752339334699423</v>
      </c>
      <c r="K31" s="3">
        <f t="shared" si="1"/>
        <v>0.00024048285489117608</v>
      </c>
      <c r="L31" s="3">
        <f t="shared" si="1"/>
        <v>0.0002881039636533246</v>
      </c>
      <c r="M31" s="3">
        <f t="shared" si="1"/>
        <v>0.00033448742879115364</v>
      </c>
      <c r="N31" s="3">
        <f t="shared" si="1"/>
        <v>0.0003798242124297975</v>
      </c>
      <c r="O31" s="3">
        <f t="shared" si="1"/>
        <v>0.0004623840412754077</v>
      </c>
      <c r="P31" s="3">
        <f t="shared" si="1"/>
        <v>0.0005553173695958589</v>
      </c>
      <c r="Q31" s="3">
        <f t="shared" si="1"/>
        <v>0.0006453739828192106</v>
      </c>
      <c r="R31" s="3">
        <f t="shared" si="1"/>
        <v>0.0007937031593547054</v>
      </c>
      <c r="S31" s="3">
        <f t="shared" si="1"/>
        <v>0.0009220168526038622</v>
      </c>
      <c r="T31" s="3">
        <f t="shared" si="1"/>
        <v>0.001027866496690357</v>
      </c>
    </row>
    <row r="32" spans="1:20" ht="12.75">
      <c r="A32" s="5">
        <v>25</v>
      </c>
      <c r="B32" s="3">
        <f t="shared" si="0"/>
        <v>4.2020350240574974E-05</v>
      </c>
      <c r="C32" s="3">
        <f t="shared" si="1"/>
        <v>5.6580338413546504E-05</v>
      </c>
      <c r="D32" s="3">
        <f t="shared" si="1"/>
        <v>7.761299804644305E-05</v>
      </c>
      <c r="E32" s="3">
        <f t="shared" si="1"/>
        <v>0.00011810258763138984</v>
      </c>
      <c r="F32" s="3">
        <f t="shared" si="1"/>
        <v>0.00014985804749927855</v>
      </c>
      <c r="G32" s="3">
        <f t="shared" si="1"/>
        <v>0.000180782238975341</v>
      </c>
      <c r="H32" s="3">
        <f t="shared" si="1"/>
        <v>0.00021100959964342867</v>
      </c>
      <c r="I32" s="3">
        <f t="shared" si="1"/>
        <v>0.00024064212343020841</v>
      </c>
      <c r="J32" s="3">
        <f t="shared" si="1"/>
        <v>0.0002919281133782839</v>
      </c>
      <c r="K32" s="3">
        <f t="shared" si="1"/>
        <v>0.00036087476023313774</v>
      </c>
      <c r="L32" s="3">
        <f t="shared" si="1"/>
        <v>0.0004403255497470413</v>
      </c>
      <c r="M32" s="3">
        <f t="shared" si="1"/>
        <v>0.0005177606802479998</v>
      </c>
      <c r="N32" s="3">
        <f t="shared" si="1"/>
        <v>0.0005875008349591672</v>
      </c>
      <c r="O32" s="3">
        <f t="shared" si="1"/>
        <v>0.0007232400749034242</v>
      </c>
      <c r="P32" s="3">
        <f t="shared" si="1"/>
        <v>0.0008843668229708716</v>
      </c>
      <c r="Q32" s="3">
        <f t="shared" si="1"/>
        <v>0.0010294553061334494</v>
      </c>
      <c r="R32" s="3">
        <f t="shared" si="1"/>
        <v>0.0012826111063035032</v>
      </c>
      <c r="S32" s="3">
        <f t="shared" si="1"/>
        <v>0.0015006455599820936</v>
      </c>
      <c r="T32" s="3">
        <f t="shared" si="1"/>
        <v>0.0016873935270848332</v>
      </c>
    </row>
    <row r="33" spans="1:20" ht="12.75">
      <c r="A33" s="5">
        <v>50</v>
      </c>
      <c r="B33" s="3">
        <f t="shared" si="0"/>
        <v>4.302808950744107E-05</v>
      </c>
      <c r="C33" s="3">
        <f t="shared" si="1"/>
        <v>6.746200282215261E-05</v>
      </c>
      <c r="D33" s="3">
        <f t="shared" si="1"/>
        <v>0.00010676134568853382</v>
      </c>
      <c r="E33" s="3">
        <f t="shared" si="1"/>
        <v>0.0001663525401769129</v>
      </c>
      <c r="F33" s="3">
        <f t="shared" si="1"/>
        <v>0.00023165473676985945</v>
      </c>
      <c r="G33" s="3">
        <f t="shared" si="1"/>
        <v>0.00028758829466917364</v>
      </c>
      <c r="H33" s="3">
        <f t="shared" si="1"/>
        <v>0.00034235636796427183</v>
      </c>
      <c r="I33" s="3">
        <f t="shared" si="1"/>
        <v>0.00039614716262716023</v>
      </c>
      <c r="J33" s="3">
        <f t="shared" si="1"/>
        <v>0.0005013039508824567</v>
      </c>
      <c r="K33" s="3">
        <f t="shared" si="1"/>
        <v>0.0006389069147492722</v>
      </c>
      <c r="L33" s="3">
        <f t="shared" si="1"/>
        <v>0.00079385557954987</v>
      </c>
      <c r="M33" s="3">
        <f t="shared" si="1"/>
        <v>0.0009522052308691723</v>
      </c>
      <c r="N33" s="3">
        <f t="shared" si="1"/>
        <v>0.001100779734423722</v>
      </c>
      <c r="O33" s="3">
        <f t="shared" si="1"/>
        <v>0.0013776189874673821</v>
      </c>
      <c r="P33" s="3">
        <f t="shared" si="1"/>
        <v>0.0017101846161026069</v>
      </c>
      <c r="Q33" s="3">
        <f t="shared" si="1"/>
        <v>0.002021100433235497</v>
      </c>
      <c r="R33" s="3">
        <f t="shared" si="1"/>
        <v>0.0025741113086776676</v>
      </c>
      <c r="S33" s="3">
        <f t="shared" si="1"/>
        <v>0.0030492512847188537</v>
      </c>
      <c r="T33" s="3">
        <f t="shared" si="1"/>
        <v>0.0034484456710364474</v>
      </c>
    </row>
    <row r="34" spans="1:20" ht="12.75">
      <c r="A34" s="5">
        <v>75</v>
      </c>
      <c r="B34" s="3">
        <f t="shared" si="0"/>
        <v>4.297931728868698E-05</v>
      </c>
      <c r="C34" s="3">
        <f t="shared" si="1"/>
        <v>6.911469221542725E-05</v>
      </c>
      <c r="D34" s="3">
        <f t="shared" si="1"/>
        <v>0.00012006981659568225</v>
      </c>
      <c r="E34" s="3">
        <f t="shared" si="1"/>
        <v>0.0002108187588192269</v>
      </c>
      <c r="F34" s="3">
        <f t="shared" si="1"/>
        <v>0.0002992614297506939</v>
      </c>
      <c r="G34" s="3">
        <f t="shared" si="1"/>
        <v>0.0003859833267200837</v>
      </c>
      <c r="H34" s="3">
        <f t="shared" si="1"/>
        <v>0.0004713151198559692</v>
      </c>
      <c r="I34" s="3">
        <f t="shared" si="1"/>
        <v>0.0005554745590275366</v>
      </c>
      <c r="J34" s="3">
        <f t="shared" si="1"/>
        <v>0.0007208610074332891</v>
      </c>
      <c r="K34" s="3">
        <f t="shared" si="1"/>
        <v>0.0009377006539277955</v>
      </c>
      <c r="L34" s="3">
        <f t="shared" si="1"/>
        <v>0.0011891609820852784</v>
      </c>
      <c r="M34" s="3">
        <f t="shared" si="1"/>
        <v>0.0014288004952822733</v>
      </c>
      <c r="N34" s="3">
        <f t="shared" si="1"/>
        <v>0.0016725529768917727</v>
      </c>
      <c r="O34" s="3">
        <f t="shared" si="1"/>
        <v>0.002128563505169168</v>
      </c>
      <c r="P34" s="3">
        <f t="shared" si="1"/>
        <v>0.0026834176606746357</v>
      </c>
      <c r="Q34" s="3">
        <f t="shared" si="1"/>
        <v>0.0031973852064329056</v>
      </c>
      <c r="R34" s="3">
        <f t="shared" si="1"/>
        <v>0.004135342558102432</v>
      </c>
      <c r="S34" s="3">
        <f t="shared" si="1"/>
        <v>0.004950971910782497</v>
      </c>
      <c r="T34" s="3">
        <f t="shared" si="1"/>
        <v>0.0056542949531399956</v>
      </c>
    </row>
    <row r="35" spans="1:20" ht="12.75">
      <c r="A35" s="5">
        <v>100</v>
      </c>
      <c r="B35" s="3">
        <f t="shared" si="0"/>
        <v>4.219430782282875E-05</v>
      </c>
      <c r="C35" s="3">
        <f t="shared" si="1"/>
        <v>7.74736480205928E-05</v>
      </c>
      <c r="D35" s="3">
        <f t="shared" si="1"/>
        <v>0.00012962757311662764</v>
      </c>
      <c r="E35" s="3">
        <f t="shared" si="1"/>
        <v>0.00024060065685312275</v>
      </c>
      <c r="F35" s="3">
        <f t="shared" si="1"/>
        <v>0.00034958270943561293</v>
      </c>
      <c r="G35" s="3">
        <f t="shared" si="1"/>
        <v>0.0004654490246297309</v>
      </c>
      <c r="H35" s="3">
        <f t="shared" si="1"/>
        <v>0.0005714767632718198</v>
      </c>
      <c r="I35" s="3">
        <f t="shared" si="1"/>
        <v>0.0006847246935761016</v>
      </c>
      <c r="J35" s="3">
        <f t="shared" si="1"/>
        <v>0.0009080521470200847</v>
      </c>
      <c r="K35" s="3">
        <f t="shared" si="1"/>
        <v>0.001193194733460746</v>
      </c>
      <c r="L35" s="3">
        <f t="shared" si="1"/>
        <v>0.0015227690787988758</v>
      </c>
      <c r="M35" s="3">
        <f t="shared" si="1"/>
        <v>0.0018560134190066403</v>
      </c>
      <c r="N35" s="3">
        <f t="shared" si="1"/>
        <v>0.0021773459232059364</v>
      </c>
      <c r="O35" s="3">
        <f t="shared" si="1"/>
        <v>0.002810175920837927</v>
      </c>
      <c r="P35" s="3">
        <f t="shared" si="1"/>
        <v>0.003562436610331736</v>
      </c>
      <c r="Q35" s="3">
        <f t="shared" si="1"/>
        <v>0.004277984544597891</v>
      </c>
      <c r="R35" s="3">
        <f t="shared" si="1"/>
        <v>0.005587056449299736</v>
      </c>
      <c r="S35" s="3">
        <f t="shared" si="1"/>
        <v>0.006739228906716182</v>
      </c>
      <c r="T35" s="3">
        <f t="shared" si="1"/>
        <v>0.007731228360494758</v>
      </c>
    </row>
    <row r="36" spans="1:20" ht="12.75">
      <c r="A36" s="5">
        <v>150</v>
      </c>
      <c r="B36" s="3">
        <f t="shared" si="0"/>
        <v>4.1316070364102534E-05</v>
      </c>
      <c r="C36" s="3">
        <f t="shared" si="1"/>
        <v>7.666305032019144E-05</v>
      </c>
      <c r="D36" s="3">
        <f t="shared" si="1"/>
        <v>0.0001465351806767539</v>
      </c>
      <c r="E36" s="3">
        <f t="shared" si="1"/>
        <v>0.0002850981053886374</v>
      </c>
      <c r="F36" s="3">
        <f t="shared" si="1"/>
        <v>0.00043062437823638313</v>
      </c>
      <c r="G36" s="3">
        <f t="shared" si="1"/>
        <v>0.0005831962520361711</v>
      </c>
      <c r="H36" s="3">
        <f t="shared" si="1"/>
        <v>0.0007343391398485161</v>
      </c>
      <c r="I36" s="3">
        <f t="shared" si="1"/>
        <v>0.0008927065473873329</v>
      </c>
      <c r="J36" s="3">
        <f t="shared" si="1"/>
        <v>0.0012058833004459778</v>
      </c>
      <c r="K36" s="3">
        <f t="shared" si="1"/>
        <v>0.0016070264498387052</v>
      </c>
      <c r="L36" s="3">
        <f t="shared" si="1"/>
        <v>0.0020865171907617826</v>
      </c>
      <c r="M36" s="3">
        <f t="shared" si="1"/>
        <v>0.002552513042532755</v>
      </c>
      <c r="N36" s="3">
        <f t="shared" si="1"/>
        <v>0.003022167324106188</v>
      </c>
      <c r="O36" s="3">
        <f t="shared" si="1"/>
        <v>0.003941169536726639</v>
      </c>
      <c r="P36" s="3">
        <f t="shared" si="1"/>
        <v>0.005060638100570289</v>
      </c>
      <c r="Q36" s="3">
        <f t="shared" si="1"/>
        <v>0.006122583694307393</v>
      </c>
      <c r="R36" s="3">
        <f t="shared" si="1"/>
        <v>0.008087668140127235</v>
      </c>
      <c r="S36" s="3">
        <f t="shared" si="1"/>
        <v>0.00981826273127205</v>
      </c>
      <c r="T36" s="3">
        <f t="shared" si="1"/>
        <v>0.011321492682184853</v>
      </c>
    </row>
    <row r="37" spans="1:20" ht="12.75">
      <c r="A37" s="5">
        <v>200</v>
      </c>
      <c r="B37" s="3">
        <f t="shared" si="0"/>
        <v>4.759443550858948E-05</v>
      </c>
      <c r="C37" s="3">
        <f t="shared" si="1"/>
        <v>8.299200613242956E-05</v>
      </c>
      <c r="D37" s="3">
        <f t="shared" si="1"/>
        <v>0.00015287179992347393</v>
      </c>
      <c r="E37" s="3">
        <f t="shared" si="1"/>
        <v>0.00031850277519577044</v>
      </c>
      <c r="F37" s="3">
        <f t="shared" si="1"/>
        <v>0.0004923601288293468</v>
      </c>
      <c r="G37" s="3">
        <f t="shared" si="1"/>
        <v>0.000682705218414239</v>
      </c>
      <c r="H37" s="3">
        <f t="shared" si="1"/>
        <v>0.0008807775845396356</v>
      </c>
      <c r="I37" s="3">
        <f t="shared" si="1"/>
        <v>0.0010778989809317595</v>
      </c>
      <c r="J37" s="3">
        <f t="shared" si="1"/>
        <v>0.0014779754635263253</v>
      </c>
      <c r="K37" s="3">
        <f t="shared" si="1"/>
        <v>0.0020029712897978516</v>
      </c>
      <c r="L37" s="3">
        <f t="shared" si="1"/>
        <v>0.0026176071169934922</v>
      </c>
      <c r="M37" s="3">
        <f t="shared" si="1"/>
        <v>0.0032361987370218507</v>
      </c>
      <c r="N37" s="3">
        <f t="shared" si="1"/>
        <v>0.0038589955496574056</v>
      </c>
      <c r="O37" s="3">
        <f t="shared" si="1"/>
        <v>0.005076058309061457</v>
      </c>
      <c r="P37" s="3">
        <f t="shared" si="1"/>
        <v>0.006569990941080434</v>
      </c>
      <c r="Q37" s="3">
        <f t="shared" si="1"/>
        <v>0.008004331600762409</v>
      </c>
      <c r="R37" s="3">
        <f t="shared" si="1"/>
        <v>0.010681544634473938</v>
      </c>
      <c r="S37" s="3">
        <f t="shared" si="1"/>
        <v>0.013061975268041594</v>
      </c>
      <c r="T37" s="3">
        <f t="shared" si="1"/>
        <v>0.015144464845070597</v>
      </c>
    </row>
    <row r="38" spans="1:20" ht="12.75">
      <c r="A38" s="5">
        <v>250</v>
      </c>
      <c r="B38" s="3">
        <f t="shared" si="0"/>
        <v>4.5868210487091266E-05</v>
      </c>
      <c r="C38" s="3">
        <f t="shared" si="1"/>
        <v>8.082744055819171E-05</v>
      </c>
      <c r="D38" s="3">
        <f t="shared" si="1"/>
        <v>0.00015841116994894027</v>
      </c>
      <c r="E38" s="3">
        <f t="shared" si="1"/>
        <v>0.0003407246680897397</v>
      </c>
      <c r="F38" s="3">
        <f t="shared" si="1"/>
        <v>0.0005495927442861256</v>
      </c>
      <c r="G38" s="3">
        <f t="shared" si="1"/>
        <v>0.0007671547694253584</v>
      </c>
      <c r="H38" s="3">
        <f t="shared" si="1"/>
        <v>0.0010016664036890258</v>
      </c>
      <c r="I38" s="3">
        <f t="shared" si="1"/>
        <v>0.0012356965775948267</v>
      </c>
      <c r="J38" s="3">
        <f t="shared" si="1"/>
        <v>0.0017192279688587528</v>
      </c>
      <c r="K38" s="3">
        <f t="shared" si="1"/>
        <v>0.0023468296690584887</v>
      </c>
      <c r="L38" s="3">
        <f t="shared" si="1"/>
        <v>0.003100495523301958</v>
      </c>
      <c r="M38" s="3">
        <f t="shared" si="1"/>
        <v>0.0038505170955287858</v>
      </c>
      <c r="N38" s="3">
        <f t="shared" si="1"/>
        <v>0.004605535107991527</v>
      </c>
      <c r="O38" s="3">
        <f t="shared" si="1"/>
        <v>0.006113800280599274</v>
      </c>
      <c r="P38" s="3">
        <f t="shared" si="1"/>
        <v>0.00796640053971107</v>
      </c>
      <c r="Q38" s="3">
        <f t="shared" si="1"/>
        <v>0.009759106342144474</v>
      </c>
      <c r="R38" s="3">
        <f t="shared" si="1"/>
        <v>0.01311567941092318</v>
      </c>
      <c r="S38" s="3">
        <f t="shared" si="1"/>
        <v>0.01611729798522829</v>
      </c>
      <c r="T38" s="3">
        <f t="shared" si="1"/>
        <v>0.018761637894882693</v>
      </c>
    </row>
    <row r="39" spans="1:20" ht="12.75">
      <c r="A39" s="5">
        <v>300</v>
      </c>
      <c r="B39" s="3">
        <f t="shared" si="0"/>
        <v>4.437025689975335E-05</v>
      </c>
      <c r="C39" s="3">
        <f t="shared" si="1"/>
        <v>7.882815703202441E-05</v>
      </c>
      <c r="D39" s="3">
        <f t="shared" si="1"/>
        <v>0.00016363057795616882</v>
      </c>
      <c r="E39" s="3">
        <f t="shared" si="1"/>
        <v>0.0003616546317567139</v>
      </c>
      <c r="F39" s="3">
        <f t="shared" si="1"/>
        <v>0.000587164289168517</v>
      </c>
      <c r="G39" s="3">
        <f t="shared" si="1"/>
        <v>0.0008392295562127401</v>
      </c>
      <c r="H39" s="3">
        <f t="shared" si="1"/>
        <v>0.0011002705225903867</v>
      </c>
      <c r="I39" s="3">
        <f t="shared" si="1"/>
        <v>0.0013785579845280943</v>
      </c>
      <c r="J39" s="3">
        <f t="shared" si="1"/>
        <v>0.0019345049429614813</v>
      </c>
      <c r="K39" s="3">
        <f t="shared" si="1"/>
        <v>0.0026703934694564833</v>
      </c>
      <c r="L39" s="3">
        <f t="shared" si="1"/>
        <v>0.0035339539561384317</v>
      </c>
      <c r="M39" s="3">
        <f t="shared" si="1"/>
        <v>0.004412318588406025</v>
      </c>
      <c r="N39" s="3">
        <f t="shared" si="1"/>
        <v>0.005305203938723863</v>
      </c>
      <c r="O39" s="3">
        <f t="shared" si="1"/>
        <v>0.0070824235329248015</v>
      </c>
      <c r="P39" s="3">
        <f t="shared" si="1"/>
        <v>0.009271105124280895</v>
      </c>
      <c r="Q39" s="3">
        <f t="shared" si="1"/>
        <v>0.011409344733945469</v>
      </c>
      <c r="R39" s="3">
        <f t="shared" si="1"/>
        <v>0.01542198510040781</v>
      </c>
      <c r="S39" s="3">
        <f t="shared" si="1"/>
        <v>0.019032717546199805</v>
      </c>
      <c r="T39" s="3">
        <f t="shared" si="1"/>
        <v>0.022220705848040628</v>
      </c>
    </row>
    <row r="40" spans="1:20" ht="12.75">
      <c r="A40" s="5">
        <v>400</v>
      </c>
      <c r="B40" s="3">
        <f t="shared" si="0"/>
        <v>4.305556514737322E-05</v>
      </c>
      <c r="C40" s="3">
        <f t="shared" si="1"/>
        <v>8.470435903704232E-05</v>
      </c>
      <c r="D40" s="3">
        <f t="shared" si="1"/>
        <v>0.00017671700562076021</v>
      </c>
      <c r="E40" s="3">
        <f t="shared" si="1"/>
        <v>0.0003983616294356619</v>
      </c>
      <c r="F40" s="3">
        <f t="shared" si="1"/>
        <v>0.0006737394663188786</v>
      </c>
      <c r="G40" s="3">
        <f t="shared" si="1"/>
        <v>0.0009681880661820015</v>
      </c>
      <c r="H40" s="3">
        <f t="shared" si="1"/>
        <v>0.0012893519864126068</v>
      </c>
      <c r="I40" s="3">
        <f t="shared" si="1"/>
        <v>0.0016283194340501964</v>
      </c>
      <c r="J40" s="3">
        <f t="shared" si="1"/>
        <v>0.0023242094406177843</v>
      </c>
      <c r="K40" s="3">
        <f t="shared" si="1"/>
        <v>0.003235508729922791</v>
      </c>
      <c r="L40" s="3">
        <f t="shared" si="1"/>
        <v>0.004327586395500048</v>
      </c>
      <c r="M40" s="3">
        <f t="shared" si="1"/>
        <v>0.005444322972181201</v>
      </c>
      <c r="N40" s="3">
        <f t="shared" si="1"/>
        <v>0.006567797037909133</v>
      </c>
      <c r="O40" s="3">
        <f t="shared" si="1"/>
        <v>0.008842316142829284</v>
      </c>
      <c r="P40" s="3">
        <f t="shared" si="1"/>
        <v>0.011662522373782746</v>
      </c>
      <c r="Q40" s="3">
        <f t="shared" si="1"/>
        <v>0.014423720330074243</v>
      </c>
      <c r="R40" s="3">
        <f t="shared" si="1"/>
        <v>0.019644526111478933</v>
      </c>
      <c r="S40" s="3">
        <f t="shared" si="1"/>
        <v>0.024362039925272652</v>
      </c>
      <c r="T40" s="3">
        <f t="shared" si="1"/>
        <v>0.028546017309266723</v>
      </c>
    </row>
    <row r="41" spans="1:20" ht="12.75">
      <c r="A41" s="5">
        <v>600</v>
      </c>
      <c r="B41" s="3">
        <f t="shared" si="0"/>
        <v>4.083902694083589E-05</v>
      </c>
      <c r="C41" s="3">
        <f t="shared" si="1"/>
        <v>8.857422488985154E-05</v>
      </c>
      <c r="D41" s="3">
        <f t="shared" si="1"/>
        <v>0.000186266479598722</v>
      </c>
      <c r="E41" s="3">
        <f t="shared" si="1"/>
        <v>0.0004526336671258737</v>
      </c>
      <c r="F41" s="3">
        <f t="shared" si="1"/>
        <v>0.0007910732603867923</v>
      </c>
      <c r="G41" s="3">
        <f t="shared" si="1"/>
        <v>0.0011839150596183957</v>
      </c>
      <c r="H41" s="3">
        <f t="shared" si="1"/>
        <v>0.0016051566610379886</v>
      </c>
      <c r="I41" s="3">
        <f t="shared" si="1"/>
        <v>0.0020539530493266928</v>
      </c>
      <c r="J41" s="3">
        <f t="shared" si="1"/>
        <v>0.0029983770791897095</v>
      </c>
      <c r="K41" s="3">
        <f t="shared" si="1"/>
        <v>0.004237022608192174</v>
      </c>
      <c r="L41" s="3">
        <f t="shared" si="1"/>
        <v>0.0057277868818569645</v>
      </c>
      <c r="M41" s="3">
        <f t="shared" si="1"/>
        <v>0.007272460128705855</v>
      </c>
      <c r="N41" s="3">
        <f t="shared" si="1"/>
        <v>0.008843829139667617</v>
      </c>
      <c r="O41" s="3">
        <f t="shared" si="1"/>
        <v>0.01203726695467674</v>
      </c>
      <c r="P41" s="3">
        <f t="shared" si="1"/>
        <v>0.01604788556603936</v>
      </c>
      <c r="Q41" s="3">
        <f t="shared" si="1"/>
        <v>0.01999528175452656</v>
      </c>
      <c r="R41" s="3">
        <f t="shared" si="1"/>
        <v>0.027514852259659998</v>
      </c>
      <c r="S41" s="3">
        <f t="shared" si="1"/>
        <v>0.03438985822096473</v>
      </c>
      <c r="T41" s="3">
        <f t="shared" si="1"/>
        <v>0.04050746361706559</v>
      </c>
    </row>
    <row r="42" spans="1:20" ht="12.75">
      <c r="A42" s="5">
        <v>800</v>
      </c>
      <c r="B42" s="3">
        <f t="shared" si="0"/>
        <v>3.748473583667788E-05</v>
      </c>
      <c r="C42" s="3">
        <f aca="true" t="shared" si="3" ref="C42:T43">C21*$L$24*$L$25</f>
        <v>8.251315257769378E-05</v>
      </c>
      <c r="D42" s="3">
        <f t="shared" si="3"/>
        <v>0.00019009988189042036</v>
      </c>
      <c r="E42" s="3">
        <f t="shared" si="3"/>
        <v>0.0004851249653939696</v>
      </c>
      <c r="F42" s="3">
        <f t="shared" si="3"/>
        <v>0.0008692420216188086</v>
      </c>
      <c r="G42" s="3">
        <f t="shared" si="3"/>
        <v>0.0013253775421557018</v>
      </c>
      <c r="H42" s="3">
        <f t="shared" si="3"/>
        <v>0.0018283425890723297</v>
      </c>
      <c r="I42" s="3">
        <f t="shared" si="3"/>
        <v>0.002368938856737491</v>
      </c>
      <c r="J42" s="3">
        <f t="shared" si="3"/>
        <v>0.0035188610600150137</v>
      </c>
      <c r="K42" s="3">
        <f t="shared" si="3"/>
        <v>0.005046997717621421</v>
      </c>
      <c r="L42" s="3">
        <f t="shared" si="3"/>
        <v>0.006880564299781548</v>
      </c>
      <c r="M42" s="3">
        <f t="shared" si="3"/>
        <v>0.008799983143495357</v>
      </c>
      <c r="N42" s="3">
        <f t="shared" si="3"/>
        <v>0.010777461894604913</v>
      </c>
      <c r="O42" s="3">
        <f t="shared" si="3"/>
        <v>0.01481473971142962</v>
      </c>
      <c r="P42" s="3">
        <f t="shared" si="3"/>
        <v>0.01993145501143369</v>
      </c>
      <c r="Q42" s="3">
        <f t="shared" si="3"/>
        <v>0.025002701792867444</v>
      </c>
      <c r="R42" s="3">
        <f t="shared" si="3"/>
        <v>0.03476230579429047</v>
      </c>
      <c r="S42" s="3">
        <f t="shared" si="3"/>
        <v>0.043740899345415536</v>
      </c>
      <c r="T42" s="3">
        <f t="shared" si="3"/>
        <v>0.05179267495161225</v>
      </c>
    </row>
    <row r="43" spans="1:20" ht="12.75">
      <c r="A43" s="5">
        <v>1000</v>
      </c>
      <c r="B43" s="3">
        <f t="shared" si="0"/>
        <v>3.499379322148707E-05</v>
      </c>
      <c r="C43" s="3">
        <f t="shared" si="3"/>
        <v>8.433130112134736E-05</v>
      </c>
      <c r="D43" s="3">
        <f t="shared" si="3"/>
        <v>0.00018772864259031377</v>
      </c>
      <c r="E43" s="3">
        <f t="shared" si="3"/>
        <v>0.0005093017931166463</v>
      </c>
      <c r="F43" s="3">
        <f t="shared" si="3"/>
        <v>0.0009360242171917382</v>
      </c>
      <c r="G43" s="3">
        <f t="shared" si="3"/>
        <v>0.0014435652168900955</v>
      </c>
      <c r="H43" s="3">
        <f t="shared" si="3"/>
        <v>0.0020072211516170457</v>
      </c>
      <c r="I43" s="3">
        <f t="shared" si="3"/>
        <v>0.002625781939215903</v>
      </c>
      <c r="J43" s="3">
        <f t="shared" si="3"/>
        <v>0.003968627331407213</v>
      </c>
      <c r="K43" s="3">
        <f t="shared" si="3"/>
        <v>0.005737037089203157</v>
      </c>
      <c r="L43" s="3">
        <f t="shared" si="3"/>
        <v>0.007886011564480837</v>
      </c>
      <c r="M43" s="3">
        <f t="shared" si="3"/>
        <v>0.01014347449650196</v>
      </c>
      <c r="N43" s="3">
        <f t="shared" si="3"/>
        <v>0.01247279527597972</v>
      </c>
      <c r="O43" s="3">
        <f t="shared" si="3"/>
        <v>0.017286948962068813</v>
      </c>
      <c r="P43" s="3">
        <f t="shared" si="3"/>
        <v>0.023407592730826026</v>
      </c>
      <c r="Q43" s="3">
        <f t="shared" si="3"/>
        <v>0.02951936025414757</v>
      </c>
      <c r="R43" s="3">
        <f t="shared" si="3"/>
        <v>0.04133450944436365</v>
      </c>
      <c r="S43" s="3">
        <f t="shared" si="3"/>
        <v>0.052278780162097714</v>
      </c>
      <c r="T43" s="3">
        <f t="shared" si="3"/>
        <v>0.06214777434186336</v>
      </c>
    </row>
    <row r="45" ht="12.75">
      <c r="A45" s="5"/>
    </row>
    <row r="46" spans="2:20" ht="12.75">
      <c r="B46" s="5"/>
      <c r="C46" s="5"/>
      <c r="D46" s="5"/>
      <c r="E46" s="8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2.75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2.75">
      <c r="A49" s="5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2.75">
      <c r="A50" s="5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2.75">
      <c r="A51" s="5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.75">
      <c r="A52" s="5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2.75">
      <c r="A53" s="5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2.75">
      <c r="A54" s="5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2.75">
      <c r="A55" s="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2.75">
      <c r="A56" s="5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2.75">
      <c r="A57" s="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2.75">
      <c r="A58" s="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2.75">
      <c r="A59" s="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2.75">
      <c r="A60" s="5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2.75">
      <c r="A61" s="5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2.75">
      <c r="A62" s="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2.75">
      <c r="A63" s="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2.75">
      <c r="A64" s="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B5" sqref="B5"/>
    </sheetView>
  </sheetViews>
  <sheetFormatPr defaultColWidth="9.140625" defaultRowHeight="12.75"/>
  <cols>
    <col min="2" max="2" width="10.421875" style="0" bestFit="1" customWidth="1"/>
  </cols>
  <sheetData>
    <row r="1" spans="1:3" ht="12.75">
      <c r="A1" s="5" t="s">
        <v>21</v>
      </c>
      <c r="B1" s="5"/>
      <c r="C1" s="5"/>
    </row>
    <row r="3" spans="2:20" ht="12.75">
      <c r="B3" s="5" t="s">
        <v>5</v>
      </c>
      <c r="C3" s="5"/>
      <c r="D3" s="5"/>
      <c r="E3" s="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51">
      <c r="A4" s="9" t="s">
        <v>42</v>
      </c>
      <c r="B4" s="7">
        <v>0.2</v>
      </c>
      <c r="C4" s="7">
        <v>0.5</v>
      </c>
      <c r="D4" s="7">
        <v>1</v>
      </c>
      <c r="E4" s="7">
        <v>2</v>
      </c>
      <c r="F4" s="7">
        <v>3</v>
      </c>
      <c r="G4" s="7">
        <v>4</v>
      </c>
      <c r="H4" s="7">
        <v>5</v>
      </c>
      <c r="I4" s="7">
        <v>6</v>
      </c>
      <c r="J4" s="7">
        <v>8</v>
      </c>
      <c r="K4" s="7">
        <v>10</v>
      </c>
      <c r="L4" s="7">
        <v>12</v>
      </c>
      <c r="M4" s="7">
        <v>14</v>
      </c>
      <c r="N4" s="7">
        <v>16</v>
      </c>
      <c r="O4" s="7">
        <v>20</v>
      </c>
      <c r="P4" s="7">
        <v>25</v>
      </c>
      <c r="Q4" s="7">
        <v>30</v>
      </c>
      <c r="R4" s="7">
        <v>40</v>
      </c>
      <c r="S4" s="7">
        <v>50</v>
      </c>
      <c r="T4" s="7">
        <v>60</v>
      </c>
    </row>
    <row r="5" spans="1:20" ht="12.75">
      <c r="A5" s="6" t="s">
        <v>10</v>
      </c>
      <c r="B5" s="3">
        <v>0.05</v>
      </c>
      <c r="C5" s="3">
        <v>0.07</v>
      </c>
      <c r="D5" s="3">
        <v>0.09</v>
      </c>
      <c r="E5" s="3">
        <v>0.13</v>
      </c>
      <c r="F5" s="3">
        <v>0.17</v>
      </c>
      <c r="G5" s="3">
        <v>0.2</v>
      </c>
      <c r="H5" s="3">
        <v>0.23</v>
      </c>
      <c r="I5" s="3">
        <v>0.26</v>
      </c>
      <c r="J5" s="3">
        <v>0.32</v>
      </c>
      <c r="K5" s="3">
        <v>0.35</v>
      </c>
      <c r="L5" s="3">
        <v>0.36</v>
      </c>
      <c r="M5" s="3">
        <v>0.38</v>
      </c>
      <c r="N5" s="3">
        <v>0.39</v>
      </c>
      <c r="O5" s="3">
        <v>0.41</v>
      </c>
      <c r="P5" s="3">
        <v>0.45</v>
      </c>
      <c r="Q5" s="3">
        <v>0.48</v>
      </c>
      <c r="R5" s="3">
        <v>0.53</v>
      </c>
      <c r="S5" s="3">
        <v>0.58</v>
      </c>
      <c r="T5" s="3">
        <v>0.63</v>
      </c>
    </row>
    <row r="6" spans="1:20" ht="12.75">
      <c r="A6" s="5">
        <v>6</v>
      </c>
      <c r="B6" s="3">
        <v>0.05</v>
      </c>
      <c r="C6" s="3">
        <v>0.07</v>
      </c>
      <c r="D6" s="3">
        <v>0.09</v>
      </c>
      <c r="E6" s="3">
        <v>0.13</v>
      </c>
      <c r="F6" s="3">
        <v>0.17</v>
      </c>
      <c r="G6" s="3">
        <v>0.2</v>
      </c>
      <c r="H6" s="3">
        <v>0.23</v>
      </c>
      <c r="I6" s="3">
        <v>0.26</v>
      </c>
      <c r="J6" s="3">
        <v>0.32</v>
      </c>
      <c r="K6" s="3">
        <v>0.37</v>
      </c>
      <c r="L6" s="3">
        <v>0.41</v>
      </c>
      <c r="M6" s="3">
        <v>0.45</v>
      </c>
      <c r="N6" s="3">
        <v>0.49</v>
      </c>
      <c r="O6" s="3">
        <v>0.56</v>
      </c>
      <c r="P6" s="3">
        <v>0.64</v>
      </c>
      <c r="Q6" s="3">
        <v>0.72</v>
      </c>
      <c r="R6" s="3">
        <v>0.85</v>
      </c>
      <c r="S6" s="3">
        <v>0.97</v>
      </c>
      <c r="T6" s="3">
        <v>1.07</v>
      </c>
    </row>
    <row r="7" spans="1:20" ht="12.75">
      <c r="A7" s="5">
        <v>9</v>
      </c>
      <c r="B7" s="3">
        <v>0.05</v>
      </c>
      <c r="C7" s="3">
        <v>0.07</v>
      </c>
      <c r="D7" s="3">
        <v>0.09</v>
      </c>
      <c r="E7" s="3">
        <v>0.13</v>
      </c>
      <c r="F7" s="3">
        <v>0.17</v>
      </c>
      <c r="G7" s="3">
        <v>0.2</v>
      </c>
      <c r="H7" s="3">
        <v>0.23</v>
      </c>
      <c r="I7" s="3">
        <v>0.26</v>
      </c>
      <c r="J7" s="3">
        <v>0.32</v>
      </c>
      <c r="K7" s="3">
        <v>0.38</v>
      </c>
      <c r="L7" s="3">
        <v>0.45</v>
      </c>
      <c r="M7" s="3">
        <v>0.51</v>
      </c>
      <c r="N7" s="3">
        <v>0.56</v>
      </c>
      <c r="O7" s="3">
        <v>0.67</v>
      </c>
      <c r="P7" s="3">
        <v>0.8</v>
      </c>
      <c r="Q7" s="3">
        <v>0.91</v>
      </c>
      <c r="R7" s="3">
        <v>1.13</v>
      </c>
      <c r="S7" s="3">
        <v>1.31</v>
      </c>
      <c r="T7" s="3">
        <v>1.47</v>
      </c>
    </row>
    <row r="8" spans="1:20" ht="12.75">
      <c r="A8" s="5">
        <v>12</v>
      </c>
      <c r="B8" s="3">
        <v>0.05</v>
      </c>
      <c r="C8" s="3">
        <v>0.07</v>
      </c>
      <c r="D8" s="3">
        <v>0.09</v>
      </c>
      <c r="E8" s="3">
        <v>0.13</v>
      </c>
      <c r="F8" s="3">
        <v>0.17</v>
      </c>
      <c r="G8" s="3">
        <v>0.2</v>
      </c>
      <c r="H8" s="3">
        <v>0.23</v>
      </c>
      <c r="I8" s="3">
        <v>0.26</v>
      </c>
      <c r="J8" s="3">
        <v>0.32</v>
      </c>
      <c r="K8" s="3">
        <v>0.39</v>
      </c>
      <c r="L8" s="3">
        <v>0.47</v>
      </c>
      <c r="M8" s="3">
        <v>0.55</v>
      </c>
      <c r="N8" s="3">
        <v>0.62</v>
      </c>
      <c r="O8" s="3">
        <v>0.76</v>
      </c>
      <c r="P8" s="3">
        <v>0.93</v>
      </c>
      <c r="Q8" s="3">
        <v>1.08</v>
      </c>
      <c r="R8" s="3">
        <v>1.37</v>
      </c>
      <c r="S8" s="3">
        <v>1.62</v>
      </c>
      <c r="T8" s="3">
        <v>1.84</v>
      </c>
    </row>
    <row r="9" spans="1:20" ht="12.75">
      <c r="A9" s="5">
        <v>15</v>
      </c>
      <c r="B9" s="3">
        <v>0.05</v>
      </c>
      <c r="C9" s="3">
        <v>0.07</v>
      </c>
      <c r="D9" s="3">
        <v>0.09</v>
      </c>
      <c r="E9" s="3">
        <v>0.13</v>
      </c>
      <c r="F9" s="3">
        <v>0.17</v>
      </c>
      <c r="G9" s="3">
        <v>0.2</v>
      </c>
      <c r="H9" s="3">
        <v>0.23</v>
      </c>
      <c r="I9" s="3">
        <v>0.26</v>
      </c>
      <c r="J9" s="3">
        <v>0.32</v>
      </c>
      <c r="K9" s="3">
        <v>0.4</v>
      </c>
      <c r="L9" s="3">
        <v>0.49</v>
      </c>
      <c r="M9" s="3">
        <v>0.58</v>
      </c>
      <c r="N9" s="3">
        <v>0.67</v>
      </c>
      <c r="O9" s="3">
        <v>0.84</v>
      </c>
      <c r="P9" s="3">
        <v>1.04</v>
      </c>
      <c r="Q9" s="3">
        <v>1.24</v>
      </c>
      <c r="R9" s="3">
        <v>1.59</v>
      </c>
      <c r="S9" s="3">
        <v>1.91</v>
      </c>
      <c r="T9" s="3">
        <v>2.19</v>
      </c>
    </row>
    <row r="10" spans="1:20" ht="12.75">
      <c r="A10" s="5">
        <v>25</v>
      </c>
      <c r="B10" s="3">
        <v>0.05</v>
      </c>
      <c r="C10" s="3">
        <v>0.07</v>
      </c>
      <c r="D10" s="3">
        <v>0.1</v>
      </c>
      <c r="E10" s="3">
        <v>0.16</v>
      </c>
      <c r="F10" s="3">
        <v>0.21</v>
      </c>
      <c r="G10" s="3">
        <v>0.26</v>
      </c>
      <c r="H10" s="3">
        <v>0.31</v>
      </c>
      <c r="I10" s="3">
        <v>0.36</v>
      </c>
      <c r="J10" s="3">
        <v>0.45</v>
      </c>
      <c r="K10" s="3">
        <v>0.57</v>
      </c>
      <c r="L10" s="3">
        <v>0.71</v>
      </c>
      <c r="M10" s="3">
        <v>0.85</v>
      </c>
      <c r="N10" s="3">
        <v>0.98</v>
      </c>
      <c r="O10" s="3">
        <v>1.24</v>
      </c>
      <c r="P10" s="3">
        <v>1.56</v>
      </c>
      <c r="Q10" s="3">
        <v>1.86</v>
      </c>
      <c r="R10" s="3">
        <v>2.41</v>
      </c>
      <c r="S10" s="3">
        <v>2.91</v>
      </c>
      <c r="T10" s="3">
        <v>3.36</v>
      </c>
    </row>
    <row r="11" spans="1:20" ht="12.75">
      <c r="A11" s="5">
        <v>50</v>
      </c>
      <c r="B11" s="3">
        <v>0.05</v>
      </c>
      <c r="C11" s="3">
        <v>0.08</v>
      </c>
      <c r="D11" s="3">
        <v>0.13</v>
      </c>
      <c r="E11" s="3">
        <v>0.21</v>
      </c>
      <c r="F11" s="3">
        <v>0.3</v>
      </c>
      <c r="G11" s="3">
        <v>0.38</v>
      </c>
      <c r="H11" s="3">
        <v>0.46</v>
      </c>
      <c r="I11" s="3">
        <v>0.54</v>
      </c>
      <c r="J11" s="3">
        <v>0.7</v>
      </c>
      <c r="K11" s="3">
        <v>0.91</v>
      </c>
      <c r="L11" s="3">
        <v>1.15</v>
      </c>
      <c r="M11" s="3">
        <v>1.4</v>
      </c>
      <c r="N11" s="3">
        <v>1.64</v>
      </c>
      <c r="O11" s="3">
        <v>2.1</v>
      </c>
      <c r="P11" s="3">
        <v>2.67</v>
      </c>
      <c r="Q11" s="3">
        <v>3.22</v>
      </c>
      <c r="R11" s="3">
        <v>4.24</v>
      </c>
      <c r="S11" s="3">
        <v>5.16</v>
      </c>
      <c r="T11" s="3">
        <v>5.97</v>
      </c>
    </row>
    <row r="12" spans="1:20" ht="12.75">
      <c r="A12" s="5">
        <v>75</v>
      </c>
      <c r="B12" s="3">
        <v>0.05</v>
      </c>
      <c r="C12" s="3">
        <v>0.08</v>
      </c>
      <c r="D12" s="3">
        <v>0.14</v>
      </c>
      <c r="E12" s="3">
        <v>0.25</v>
      </c>
      <c r="F12" s="3">
        <v>0.36</v>
      </c>
      <c r="G12" s="3">
        <v>0.47</v>
      </c>
      <c r="H12" s="3">
        <v>0.58</v>
      </c>
      <c r="I12" s="3">
        <v>0.69</v>
      </c>
      <c r="J12" s="3">
        <v>0.91</v>
      </c>
      <c r="K12" s="3">
        <v>1.2</v>
      </c>
      <c r="L12" s="3">
        <v>1.54</v>
      </c>
      <c r="M12" s="3">
        <v>1.87</v>
      </c>
      <c r="N12" s="3">
        <v>2.21</v>
      </c>
      <c r="O12" s="3">
        <v>2.86</v>
      </c>
      <c r="P12" s="3">
        <v>3.67</v>
      </c>
      <c r="Q12" s="3">
        <v>4.44</v>
      </c>
      <c r="R12" s="3">
        <v>5.89</v>
      </c>
      <c r="S12" s="3">
        <v>7.2</v>
      </c>
      <c r="T12" s="3">
        <v>8.37</v>
      </c>
    </row>
    <row r="13" spans="1:20" ht="12.75">
      <c r="A13" s="5">
        <v>100</v>
      </c>
      <c r="B13" s="3">
        <v>0.05</v>
      </c>
      <c r="C13" s="3">
        <v>0.09</v>
      </c>
      <c r="D13" s="3">
        <v>0.15</v>
      </c>
      <c r="E13" s="3">
        <v>0.28</v>
      </c>
      <c r="F13" s="3">
        <v>0.41</v>
      </c>
      <c r="G13" s="3">
        <v>0.55</v>
      </c>
      <c r="H13" s="3">
        <v>0.68</v>
      </c>
      <c r="I13" s="3">
        <v>0.82</v>
      </c>
      <c r="J13" s="3">
        <v>1.1</v>
      </c>
      <c r="K13" s="3">
        <v>1.46</v>
      </c>
      <c r="L13" s="3">
        <v>1.88</v>
      </c>
      <c r="M13" s="3">
        <v>2.31</v>
      </c>
      <c r="N13" s="3">
        <v>2.73</v>
      </c>
      <c r="O13" s="3">
        <v>3.57</v>
      </c>
      <c r="P13" s="3">
        <v>4.59</v>
      </c>
      <c r="Q13" s="3">
        <v>5.58</v>
      </c>
      <c r="R13" s="3">
        <v>7.44</v>
      </c>
      <c r="S13" s="3">
        <v>9.13</v>
      </c>
      <c r="T13" s="3">
        <v>10.63</v>
      </c>
    </row>
    <row r="14" spans="1:20" ht="12.75">
      <c r="A14" s="5">
        <v>150</v>
      </c>
      <c r="B14" s="3">
        <v>0.05</v>
      </c>
      <c r="C14" s="3">
        <v>0.09</v>
      </c>
      <c r="D14" s="3">
        <v>0.17</v>
      </c>
      <c r="E14" s="3">
        <v>0.33</v>
      </c>
      <c r="F14" s="3">
        <v>0.5</v>
      </c>
      <c r="G14" s="3">
        <v>0.68</v>
      </c>
      <c r="H14" s="3">
        <v>0.86</v>
      </c>
      <c r="I14" s="3">
        <v>1.05</v>
      </c>
      <c r="J14" s="3">
        <v>1.43</v>
      </c>
      <c r="K14" s="3">
        <v>1.92</v>
      </c>
      <c r="L14" s="3">
        <v>2.51</v>
      </c>
      <c r="M14" s="3">
        <v>3.09</v>
      </c>
      <c r="N14" s="3">
        <v>3.68</v>
      </c>
      <c r="O14" s="3">
        <v>4.85</v>
      </c>
      <c r="P14" s="3">
        <v>6.3</v>
      </c>
      <c r="Q14" s="3">
        <v>7.7</v>
      </c>
      <c r="R14" s="3">
        <v>10.35</v>
      </c>
      <c r="S14" s="3">
        <v>12.75</v>
      </c>
      <c r="T14" s="3">
        <v>14.89</v>
      </c>
    </row>
    <row r="15" spans="1:20" ht="12.75">
      <c r="A15" s="5">
        <v>200</v>
      </c>
      <c r="B15" s="3">
        <v>0.06</v>
      </c>
      <c r="C15" s="3">
        <v>0.1</v>
      </c>
      <c r="D15" s="3">
        <v>0.18</v>
      </c>
      <c r="E15" s="3">
        <v>0.37</v>
      </c>
      <c r="F15" s="3">
        <v>0.57</v>
      </c>
      <c r="G15" s="3">
        <v>0.79</v>
      </c>
      <c r="H15" s="3">
        <v>1.02</v>
      </c>
      <c r="I15" s="3">
        <v>1.25</v>
      </c>
      <c r="J15" s="3">
        <v>1.72</v>
      </c>
      <c r="K15" s="3">
        <v>2.34</v>
      </c>
      <c r="L15" s="3">
        <v>3.07</v>
      </c>
      <c r="M15" s="3">
        <v>3.81</v>
      </c>
      <c r="N15" s="3">
        <v>4.56</v>
      </c>
      <c r="O15" s="3">
        <v>6.04</v>
      </c>
      <c r="P15" s="3">
        <v>7.88</v>
      </c>
      <c r="Q15" s="3">
        <v>9.67</v>
      </c>
      <c r="R15" s="3">
        <v>13.07</v>
      </c>
      <c r="S15" s="3">
        <v>16.16</v>
      </c>
      <c r="T15" s="3">
        <v>18.92</v>
      </c>
    </row>
    <row r="16" spans="1:20" ht="12.75">
      <c r="A16" s="5">
        <v>250</v>
      </c>
      <c r="B16" s="3">
        <v>0.06</v>
      </c>
      <c r="C16" s="3">
        <v>0.1</v>
      </c>
      <c r="D16" s="3">
        <v>0.19</v>
      </c>
      <c r="E16" s="3">
        <v>0.4</v>
      </c>
      <c r="F16" s="3">
        <v>0.64</v>
      </c>
      <c r="G16" s="3">
        <v>0.89</v>
      </c>
      <c r="H16" s="3">
        <v>1.16</v>
      </c>
      <c r="I16" s="3">
        <v>1.43</v>
      </c>
      <c r="J16" s="3">
        <v>1.99</v>
      </c>
      <c r="K16" s="3">
        <v>2.72</v>
      </c>
      <c r="L16" s="3">
        <v>3.6</v>
      </c>
      <c r="M16" s="3">
        <v>4.48</v>
      </c>
      <c r="N16" s="3">
        <v>5.37</v>
      </c>
      <c r="O16" s="3">
        <v>7.16</v>
      </c>
      <c r="P16" s="3">
        <v>9.38</v>
      </c>
      <c r="Q16" s="3">
        <v>11.55</v>
      </c>
      <c r="R16" s="3">
        <v>15.67</v>
      </c>
      <c r="S16" s="3">
        <v>19.42</v>
      </c>
      <c r="T16" s="3">
        <v>22.78</v>
      </c>
    </row>
    <row r="17" spans="1:20" ht="12.75">
      <c r="A17" s="5">
        <v>300</v>
      </c>
      <c r="B17" s="3">
        <v>0.06</v>
      </c>
      <c r="C17" s="3">
        <v>0.1</v>
      </c>
      <c r="D17" s="3">
        <v>0.2</v>
      </c>
      <c r="E17" s="3">
        <v>0.43</v>
      </c>
      <c r="F17" s="3">
        <v>0.69</v>
      </c>
      <c r="G17" s="3">
        <v>0.98</v>
      </c>
      <c r="H17" s="3">
        <v>1.28</v>
      </c>
      <c r="I17" s="3">
        <v>1.6</v>
      </c>
      <c r="J17" s="3">
        <v>2.24</v>
      </c>
      <c r="K17" s="3">
        <v>3.09</v>
      </c>
      <c r="L17" s="3">
        <v>4.09</v>
      </c>
      <c r="M17" s="3">
        <v>5.11</v>
      </c>
      <c r="N17" s="3">
        <v>6.15</v>
      </c>
      <c r="O17" s="3">
        <v>8.23</v>
      </c>
      <c r="P17" s="3">
        <v>10.81</v>
      </c>
      <c r="Q17" s="3">
        <v>13.35</v>
      </c>
      <c r="R17" s="3">
        <v>18.17</v>
      </c>
      <c r="S17" s="3">
        <v>22.57</v>
      </c>
      <c r="T17" s="3">
        <v>26.51</v>
      </c>
    </row>
    <row r="18" spans="1:20" ht="12.75">
      <c r="A18" s="5">
        <v>400</v>
      </c>
      <c r="B18" s="3">
        <v>0.06</v>
      </c>
      <c r="C18" s="3">
        <v>0.11</v>
      </c>
      <c r="D18" s="3">
        <v>0.22</v>
      </c>
      <c r="E18" s="3">
        <v>0.48</v>
      </c>
      <c r="F18" s="3">
        <v>0.8</v>
      </c>
      <c r="G18" s="3">
        <v>1.14</v>
      </c>
      <c r="H18" s="3">
        <v>1.51</v>
      </c>
      <c r="I18" s="3">
        <v>1.9</v>
      </c>
      <c r="J18" s="3">
        <v>2.7</v>
      </c>
      <c r="K18" s="3">
        <v>3.75</v>
      </c>
      <c r="L18" s="3">
        <v>5.01</v>
      </c>
      <c r="M18" s="3">
        <v>6.3</v>
      </c>
      <c r="N18" s="3">
        <v>7.6</v>
      </c>
      <c r="O18" s="3">
        <v>10.24</v>
      </c>
      <c r="P18" s="3">
        <v>13.53</v>
      </c>
      <c r="Q18" s="3">
        <v>16.77</v>
      </c>
      <c r="R18" s="3">
        <v>22.95</v>
      </c>
      <c r="S18" s="3">
        <v>28.6</v>
      </c>
      <c r="T18" s="3">
        <v>33.67</v>
      </c>
    </row>
    <row r="19" spans="1:20" ht="12.75">
      <c r="A19" s="5">
        <v>600</v>
      </c>
      <c r="B19" s="3">
        <v>0.06</v>
      </c>
      <c r="C19" s="3">
        <v>0.12</v>
      </c>
      <c r="D19" s="3">
        <v>0.24</v>
      </c>
      <c r="E19" s="3">
        <v>0.56</v>
      </c>
      <c r="F19" s="3">
        <v>0.96</v>
      </c>
      <c r="G19" s="3">
        <v>1.42</v>
      </c>
      <c r="H19" s="3">
        <v>1.91</v>
      </c>
      <c r="I19" s="3">
        <v>2.43</v>
      </c>
      <c r="J19" s="3">
        <v>3.52</v>
      </c>
      <c r="K19" s="3">
        <v>4.95</v>
      </c>
      <c r="L19" s="3">
        <v>6.67</v>
      </c>
      <c r="M19" s="3">
        <v>8.45</v>
      </c>
      <c r="N19" s="3">
        <v>10.26</v>
      </c>
      <c r="O19" s="3">
        <v>13.94</v>
      </c>
      <c r="P19" s="3">
        <v>18.57</v>
      </c>
      <c r="Q19" s="3">
        <v>23.14</v>
      </c>
      <c r="R19" s="3">
        <v>31.89</v>
      </c>
      <c r="S19" s="3">
        <v>39.95</v>
      </c>
      <c r="T19" s="3">
        <v>47.18</v>
      </c>
    </row>
    <row r="20" spans="1:20" ht="12.75">
      <c r="A20" s="5">
        <v>800</v>
      </c>
      <c r="B20" s="3">
        <v>0.06</v>
      </c>
      <c r="C20" s="3">
        <v>0.12</v>
      </c>
      <c r="D20" s="3">
        <v>0.26</v>
      </c>
      <c r="E20" s="3">
        <v>0.63</v>
      </c>
      <c r="F20" s="3">
        <v>1.1</v>
      </c>
      <c r="G20" s="3">
        <v>1.65</v>
      </c>
      <c r="H20" s="3">
        <v>2.25</v>
      </c>
      <c r="I20" s="3">
        <v>2.89</v>
      </c>
      <c r="J20" s="3">
        <v>4.24</v>
      </c>
      <c r="K20" s="3">
        <v>6.03</v>
      </c>
      <c r="L20" s="3">
        <v>8.17</v>
      </c>
      <c r="M20" s="3">
        <v>10.4</v>
      </c>
      <c r="N20" s="3">
        <v>12.69</v>
      </c>
      <c r="O20" s="3">
        <v>17.35</v>
      </c>
      <c r="P20" s="3">
        <v>23.24</v>
      </c>
      <c r="Q20" s="3">
        <v>29.07</v>
      </c>
      <c r="R20" s="3">
        <v>40.29</v>
      </c>
      <c r="S20" s="3">
        <v>50.63</v>
      </c>
      <c r="T20" s="3">
        <v>59.93</v>
      </c>
    </row>
    <row r="21" spans="1:20" ht="12.75">
      <c r="A21" s="5">
        <v>1000</v>
      </c>
      <c r="B21" s="3">
        <v>0.06</v>
      </c>
      <c r="C21" s="3">
        <v>0.13</v>
      </c>
      <c r="D21" s="3">
        <v>0.27</v>
      </c>
      <c r="E21" s="3">
        <v>0.69</v>
      </c>
      <c r="F21" s="3">
        <v>1.23</v>
      </c>
      <c r="G21" s="3">
        <v>1.86</v>
      </c>
      <c r="H21" s="3">
        <v>2.55</v>
      </c>
      <c r="I21" s="3">
        <v>3.3</v>
      </c>
      <c r="J21" s="3">
        <v>4.91</v>
      </c>
      <c r="K21" s="3">
        <v>7.02</v>
      </c>
      <c r="L21" s="3">
        <v>9.57</v>
      </c>
      <c r="M21" s="3">
        <v>12.23</v>
      </c>
      <c r="N21" s="3">
        <v>14.96</v>
      </c>
      <c r="O21" s="3">
        <v>20.57</v>
      </c>
      <c r="P21" s="3">
        <v>27.66</v>
      </c>
      <c r="Q21" s="3">
        <v>34.71</v>
      </c>
      <c r="R21" s="3">
        <v>48.29</v>
      </c>
      <c r="S21" s="3">
        <v>60.84</v>
      </c>
      <c r="T21" s="3">
        <v>72.15</v>
      </c>
    </row>
  </sheetData>
  <sheetProtection password="C700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90"/>
  <sheetViews>
    <sheetView workbookViewId="0" topLeftCell="A1">
      <selection activeCell="F19" sqref="F19"/>
    </sheetView>
  </sheetViews>
  <sheetFormatPr defaultColWidth="9.140625" defaultRowHeight="12.75"/>
  <cols>
    <col min="1" max="1" width="10.140625" style="0" customWidth="1"/>
    <col min="2" max="18" width="11.57421875" style="0" bestFit="1" customWidth="1"/>
    <col min="19" max="19" width="13.00390625" style="0" bestFit="1" customWidth="1"/>
    <col min="20" max="20" width="11.57421875" style="0" bestFit="1" customWidth="1"/>
  </cols>
  <sheetData>
    <row r="1" ht="12.75">
      <c r="A1" s="5" t="s">
        <v>22</v>
      </c>
    </row>
    <row r="3" spans="1:10" ht="12.75">
      <c r="A3" t="s">
        <v>15</v>
      </c>
      <c r="C3" t="s">
        <v>20</v>
      </c>
      <c r="J3" s="4"/>
    </row>
    <row r="4" spans="1:10" ht="12.75">
      <c r="A4" t="s">
        <v>6</v>
      </c>
      <c r="B4" t="s">
        <v>16</v>
      </c>
      <c r="J4" s="4"/>
    </row>
    <row r="5" spans="1:2" ht="12.75">
      <c r="A5" t="s">
        <v>7</v>
      </c>
      <c r="B5" t="s">
        <v>17</v>
      </c>
    </row>
    <row r="6" spans="1:2" ht="12.75">
      <c r="A6" t="s">
        <v>8</v>
      </c>
      <c r="B6" t="s">
        <v>18</v>
      </c>
    </row>
    <row r="7" spans="1:2" ht="12.75">
      <c r="A7" t="s">
        <v>9</v>
      </c>
      <c r="B7" t="s">
        <v>19</v>
      </c>
    </row>
    <row r="8" ht="12.75">
      <c r="M8" s="1"/>
    </row>
    <row r="9" spans="1:27" ht="14.25">
      <c r="A9" s="5" t="s">
        <v>11</v>
      </c>
      <c r="B9" s="5" t="s">
        <v>5</v>
      </c>
      <c r="C9" s="5"/>
      <c r="D9" s="5"/>
      <c r="E9" s="1"/>
      <c r="W9" s="5"/>
      <c r="X9" s="5"/>
      <c r="Y9" s="5"/>
      <c r="Z9" s="5"/>
      <c r="AA9" s="1"/>
    </row>
    <row r="10" spans="1:42" ht="38.25">
      <c r="A10" s="9" t="s">
        <v>42</v>
      </c>
      <c r="B10" s="7">
        <v>0.2</v>
      </c>
      <c r="C10" s="7">
        <v>0.5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8</v>
      </c>
      <c r="K10" s="7">
        <v>10</v>
      </c>
      <c r="L10" s="7">
        <v>12</v>
      </c>
      <c r="M10" s="7">
        <v>14</v>
      </c>
      <c r="N10" s="7">
        <v>16</v>
      </c>
      <c r="O10" s="7">
        <v>20</v>
      </c>
      <c r="P10" s="7">
        <v>25</v>
      </c>
      <c r="Q10" s="7">
        <v>30</v>
      </c>
      <c r="R10" s="7">
        <v>40</v>
      </c>
      <c r="S10" s="7">
        <v>50</v>
      </c>
      <c r="T10" s="7">
        <v>60</v>
      </c>
      <c r="W10" s="5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ht="12.75">
      <c r="A11" s="6">
        <v>3</v>
      </c>
      <c r="B11" s="3">
        <f aca="true" t="shared" si="0" ref="B11:B27">$A11/(58084*((B$10/100)^0.5))</f>
        <v>0.0011549142504819517</v>
      </c>
      <c r="C11" s="3">
        <f aca="true" t="shared" si="1" ref="C11:T25">$A11/(58084*((C$10/100)^0.5))</f>
        <v>0.0007304319067418368</v>
      </c>
      <c r="D11" s="3">
        <f t="shared" si="1"/>
        <v>0.0005164933544521726</v>
      </c>
      <c r="E11" s="3">
        <f t="shared" si="1"/>
        <v>0.0003652159533709184</v>
      </c>
      <c r="F11" s="3">
        <f t="shared" si="1"/>
        <v>0.0002981975772276147</v>
      </c>
      <c r="G11" s="3">
        <f t="shared" si="1"/>
        <v>0.0002582466772260863</v>
      </c>
      <c r="H11" s="3">
        <f t="shared" si="1"/>
        <v>0.00023098285009639038</v>
      </c>
      <c r="I11" s="3">
        <f t="shared" si="1"/>
        <v>0.00021085752899104558</v>
      </c>
      <c r="J11" s="3">
        <f t="shared" si="1"/>
        <v>0.0001826079766854592</v>
      </c>
      <c r="K11" s="3">
        <f t="shared" si="1"/>
        <v>0.00016332953964095343</v>
      </c>
      <c r="L11" s="3">
        <f t="shared" si="1"/>
        <v>0.00014909878861380736</v>
      </c>
      <c r="M11" s="3">
        <f t="shared" si="1"/>
        <v>0.00013803865535040168</v>
      </c>
      <c r="N11" s="3">
        <f t="shared" si="1"/>
        <v>0.00012912333861304315</v>
      </c>
      <c r="O11" s="3">
        <f t="shared" si="1"/>
        <v>0.00011549142504819519</v>
      </c>
      <c r="P11" s="3">
        <f t="shared" si="1"/>
        <v>0.00010329867089043454</v>
      </c>
      <c r="Q11" s="3">
        <f t="shared" si="1"/>
        <v>9.429835367832211E-05</v>
      </c>
      <c r="R11" s="3">
        <f t="shared" si="1"/>
        <v>8.166476982047672E-05</v>
      </c>
      <c r="S11" s="3">
        <f t="shared" si="1"/>
        <v>7.304319067418369E-05</v>
      </c>
      <c r="T11" s="3">
        <f t="shared" si="1"/>
        <v>6.667900534066898E-05</v>
      </c>
      <c r="W11" s="6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5">
        <v>6</v>
      </c>
      <c r="B12" s="3">
        <f t="shared" si="0"/>
        <v>0.0023098285009639035</v>
      </c>
      <c r="C12" s="3">
        <f t="shared" si="1"/>
        <v>0.0014608638134836736</v>
      </c>
      <c r="D12" s="3">
        <f t="shared" si="1"/>
        <v>0.0010329867089043452</v>
      </c>
      <c r="E12" s="3">
        <f t="shared" si="1"/>
        <v>0.0007304319067418368</v>
      </c>
      <c r="F12" s="3">
        <f t="shared" si="1"/>
        <v>0.0005963951544552294</v>
      </c>
      <c r="G12" s="3">
        <f t="shared" si="1"/>
        <v>0.0005164933544521726</v>
      </c>
      <c r="H12" s="3">
        <f t="shared" si="1"/>
        <v>0.00046196570019278076</v>
      </c>
      <c r="I12" s="3">
        <f t="shared" si="1"/>
        <v>0.00042171505798209116</v>
      </c>
      <c r="J12" s="3">
        <f t="shared" si="1"/>
        <v>0.0003652159533709184</v>
      </c>
      <c r="K12" s="3">
        <f t="shared" si="1"/>
        <v>0.00032665907928190686</v>
      </c>
      <c r="L12" s="3">
        <f t="shared" si="1"/>
        <v>0.0002981975772276147</v>
      </c>
      <c r="M12" s="3">
        <f t="shared" si="1"/>
        <v>0.00027607731070080336</v>
      </c>
      <c r="N12" s="3">
        <f t="shared" si="1"/>
        <v>0.0002582466772260863</v>
      </c>
      <c r="O12" s="3">
        <f t="shared" si="1"/>
        <v>0.00023098285009639038</v>
      </c>
      <c r="P12" s="3">
        <f t="shared" si="1"/>
        <v>0.00020659734178086908</v>
      </c>
      <c r="Q12" s="3">
        <f t="shared" si="1"/>
        <v>0.00018859670735664423</v>
      </c>
      <c r="R12" s="3">
        <f t="shared" si="1"/>
        <v>0.00016332953964095343</v>
      </c>
      <c r="S12" s="3">
        <f t="shared" si="1"/>
        <v>0.00014608638134836738</v>
      </c>
      <c r="T12" s="3">
        <f t="shared" si="1"/>
        <v>0.00013335801068133795</v>
      </c>
      <c r="W12" s="5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5">
        <v>9</v>
      </c>
      <c r="B13" s="3">
        <f t="shared" si="0"/>
        <v>0.0034647427514458554</v>
      </c>
      <c r="C13" s="3">
        <f t="shared" si="1"/>
        <v>0.0021912957202255105</v>
      </c>
      <c r="D13" s="3">
        <f t="shared" si="1"/>
        <v>0.001549480063356518</v>
      </c>
      <c r="E13" s="3">
        <f t="shared" si="1"/>
        <v>0.0010956478601127553</v>
      </c>
      <c r="F13" s="3">
        <f t="shared" si="1"/>
        <v>0.0008945927316828441</v>
      </c>
      <c r="G13" s="3">
        <f t="shared" si="1"/>
        <v>0.000774740031678259</v>
      </c>
      <c r="H13" s="3">
        <f t="shared" si="1"/>
        <v>0.0006929485502891712</v>
      </c>
      <c r="I13" s="3">
        <f t="shared" si="1"/>
        <v>0.0006325725869731367</v>
      </c>
      <c r="J13" s="3">
        <f t="shared" si="1"/>
        <v>0.0005478239300563776</v>
      </c>
      <c r="K13" s="3">
        <f t="shared" si="1"/>
        <v>0.0004899886189228602</v>
      </c>
      <c r="L13" s="3">
        <f t="shared" si="1"/>
        <v>0.00044729636584142207</v>
      </c>
      <c r="M13" s="3">
        <f t="shared" si="1"/>
        <v>0.000414115966051205</v>
      </c>
      <c r="N13" s="3">
        <f t="shared" si="1"/>
        <v>0.0003873700158391295</v>
      </c>
      <c r="O13" s="3">
        <f t="shared" si="1"/>
        <v>0.0003464742751445856</v>
      </c>
      <c r="P13" s="3">
        <f t="shared" si="1"/>
        <v>0.0003098960126713036</v>
      </c>
      <c r="Q13" s="3">
        <f t="shared" si="1"/>
        <v>0.00028289506103496633</v>
      </c>
      <c r="R13" s="3">
        <f t="shared" si="1"/>
        <v>0.0002449943094614301</v>
      </c>
      <c r="S13" s="3">
        <f t="shared" si="1"/>
        <v>0.00021912957202255105</v>
      </c>
      <c r="T13" s="3">
        <f t="shared" si="1"/>
        <v>0.00020003701602200693</v>
      </c>
      <c r="W13" s="5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5">
        <v>12</v>
      </c>
      <c r="B14" s="3">
        <f t="shared" si="0"/>
        <v>0.004619657001927807</v>
      </c>
      <c r="C14" s="3">
        <f t="shared" si="1"/>
        <v>0.0029217276269673472</v>
      </c>
      <c r="D14" s="3">
        <f t="shared" si="1"/>
        <v>0.0020659734178086905</v>
      </c>
      <c r="E14" s="3">
        <f t="shared" si="1"/>
        <v>0.0014608638134836736</v>
      </c>
      <c r="F14" s="3">
        <f t="shared" si="1"/>
        <v>0.0011927903089104588</v>
      </c>
      <c r="G14" s="3">
        <f t="shared" si="1"/>
        <v>0.0010329867089043452</v>
      </c>
      <c r="H14" s="3">
        <f t="shared" si="1"/>
        <v>0.0009239314003855615</v>
      </c>
      <c r="I14" s="3">
        <f t="shared" si="1"/>
        <v>0.0008434301159641823</v>
      </c>
      <c r="J14" s="3">
        <f t="shared" si="1"/>
        <v>0.0007304319067418368</v>
      </c>
      <c r="K14" s="3">
        <f t="shared" si="1"/>
        <v>0.0006533181585638137</v>
      </c>
      <c r="L14" s="3">
        <f t="shared" si="1"/>
        <v>0.0005963951544552294</v>
      </c>
      <c r="M14" s="3">
        <f t="shared" si="1"/>
        <v>0.0005521546214016067</v>
      </c>
      <c r="N14" s="3">
        <f t="shared" si="1"/>
        <v>0.0005164933544521726</v>
      </c>
      <c r="O14" s="3">
        <f t="shared" si="1"/>
        <v>0.00046196570019278076</v>
      </c>
      <c r="P14" s="3">
        <f t="shared" si="1"/>
        <v>0.00041319468356173817</v>
      </c>
      <c r="Q14" s="3">
        <f t="shared" si="1"/>
        <v>0.00037719341471328846</v>
      </c>
      <c r="R14" s="3">
        <f t="shared" si="1"/>
        <v>0.00032665907928190686</v>
      </c>
      <c r="S14" s="3">
        <f t="shared" si="1"/>
        <v>0.00029217276269673476</v>
      </c>
      <c r="T14" s="3">
        <f t="shared" si="1"/>
        <v>0.0002667160213626759</v>
      </c>
      <c r="W14" s="5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5">
        <v>15</v>
      </c>
      <c r="B15" s="3">
        <f t="shared" si="0"/>
        <v>0.005774571252409759</v>
      </c>
      <c r="C15" s="3">
        <f t="shared" si="1"/>
        <v>0.0036521595337091844</v>
      </c>
      <c r="D15" s="3">
        <f t="shared" si="1"/>
        <v>0.002582466772260863</v>
      </c>
      <c r="E15" s="3">
        <f t="shared" si="1"/>
        <v>0.0018260797668545922</v>
      </c>
      <c r="F15" s="3">
        <f t="shared" si="1"/>
        <v>0.0014909878861380736</v>
      </c>
      <c r="G15" s="3">
        <f t="shared" si="1"/>
        <v>0.0012912333861304316</v>
      </c>
      <c r="H15" s="3">
        <f t="shared" si="1"/>
        <v>0.001154914250481952</v>
      </c>
      <c r="I15" s="3">
        <f t="shared" si="1"/>
        <v>0.0010542876449552278</v>
      </c>
      <c r="J15" s="3">
        <f t="shared" si="1"/>
        <v>0.0009130398834272961</v>
      </c>
      <c r="K15" s="3">
        <f t="shared" si="1"/>
        <v>0.0008166476982047671</v>
      </c>
      <c r="L15" s="3">
        <f t="shared" si="1"/>
        <v>0.0007454939430690368</v>
      </c>
      <c r="M15" s="3">
        <f t="shared" si="1"/>
        <v>0.0006901932767520083</v>
      </c>
      <c r="N15" s="3">
        <f t="shared" si="1"/>
        <v>0.0006456166930652158</v>
      </c>
      <c r="O15" s="3">
        <f t="shared" si="1"/>
        <v>0.000577457125240976</v>
      </c>
      <c r="P15" s="3">
        <f t="shared" si="1"/>
        <v>0.0005164933544521727</v>
      </c>
      <c r="Q15" s="3">
        <f t="shared" si="1"/>
        <v>0.0004714917683916106</v>
      </c>
      <c r="R15" s="3">
        <f t="shared" si="1"/>
        <v>0.00040832384910238355</v>
      </c>
      <c r="S15" s="3">
        <f t="shared" si="1"/>
        <v>0.0003652159533709184</v>
      </c>
      <c r="T15" s="3">
        <f t="shared" si="1"/>
        <v>0.0003333950267033449</v>
      </c>
      <c r="W15" s="5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5">
        <v>25</v>
      </c>
      <c r="B16" s="3">
        <f t="shared" si="0"/>
        <v>0.009624285420682931</v>
      </c>
      <c r="C16" s="3">
        <f t="shared" si="1"/>
        <v>0.0060869325561819735</v>
      </c>
      <c r="D16" s="3">
        <f t="shared" si="1"/>
        <v>0.004304111287101439</v>
      </c>
      <c r="E16" s="3">
        <f t="shared" si="1"/>
        <v>0.0030434662780909867</v>
      </c>
      <c r="F16" s="3">
        <f t="shared" si="1"/>
        <v>0.0024849798102301226</v>
      </c>
      <c r="G16" s="3">
        <f t="shared" si="1"/>
        <v>0.0021520556435507196</v>
      </c>
      <c r="H16" s="3">
        <f t="shared" si="1"/>
        <v>0.0019248570841365865</v>
      </c>
      <c r="I16" s="3">
        <f t="shared" si="1"/>
        <v>0.0017571460749253797</v>
      </c>
      <c r="J16" s="3">
        <f t="shared" si="1"/>
        <v>0.0015217331390454934</v>
      </c>
      <c r="K16" s="3">
        <f t="shared" si="1"/>
        <v>0.001361079497007945</v>
      </c>
      <c r="L16" s="3">
        <f t="shared" si="1"/>
        <v>0.0012424899051150613</v>
      </c>
      <c r="M16" s="3">
        <f t="shared" si="1"/>
        <v>0.001150322127920014</v>
      </c>
      <c r="N16" s="3">
        <f t="shared" si="1"/>
        <v>0.0010760278217753598</v>
      </c>
      <c r="O16" s="3">
        <f t="shared" si="1"/>
        <v>0.0009624285420682932</v>
      </c>
      <c r="P16" s="3">
        <f t="shared" si="1"/>
        <v>0.0008608222574202879</v>
      </c>
      <c r="Q16" s="3">
        <f t="shared" si="1"/>
        <v>0.0007858196139860176</v>
      </c>
      <c r="R16" s="3">
        <f t="shared" si="1"/>
        <v>0.0006805397485039725</v>
      </c>
      <c r="S16" s="3">
        <f t="shared" si="1"/>
        <v>0.0006086932556181974</v>
      </c>
      <c r="T16" s="3">
        <f t="shared" si="1"/>
        <v>0.0005556583778389082</v>
      </c>
      <c r="W16" s="5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5">
        <v>50</v>
      </c>
      <c r="B17" s="3">
        <f t="shared" si="0"/>
        <v>0.019248570841365862</v>
      </c>
      <c r="C17" s="3">
        <f t="shared" si="1"/>
        <v>0.012173865112363947</v>
      </c>
      <c r="D17" s="3">
        <f t="shared" si="1"/>
        <v>0.008608222574202878</v>
      </c>
      <c r="E17" s="3">
        <f t="shared" si="1"/>
        <v>0.0060869325561819735</v>
      </c>
      <c r="F17" s="3">
        <f t="shared" si="1"/>
        <v>0.004969959620460245</v>
      </c>
      <c r="G17" s="3">
        <f t="shared" si="1"/>
        <v>0.004304111287101439</v>
      </c>
      <c r="H17" s="3">
        <f t="shared" si="1"/>
        <v>0.003849714168273173</v>
      </c>
      <c r="I17" s="3">
        <f t="shared" si="1"/>
        <v>0.0035142921498507594</v>
      </c>
      <c r="J17" s="3">
        <f t="shared" si="1"/>
        <v>0.0030434662780909867</v>
      </c>
      <c r="K17" s="3">
        <f t="shared" si="1"/>
        <v>0.00272215899401589</v>
      </c>
      <c r="L17" s="3">
        <f t="shared" si="1"/>
        <v>0.0024849798102301226</v>
      </c>
      <c r="M17" s="3">
        <f t="shared" si="1"/>
        <v>0.002300644255840028</v>
      </c>
      <c r="N17" s="3">
        <f t="shared" si="1"/>
        <v>0.0021520556435507196</v>
      </c>
      <c r="O17" s="3">
        <f t="shared" si="1"/>
        <v>0.0019248570841365865</v>
      </c>
      <c r="P17" s="3">
        <f t="shared" si="1"/>
        <v>0.0017216445148405758</v>
      </c>
      <c r="Q17" s="3">
        <f t="shared" si="1"/>
        <v>0.0015716392279720352</v>
      </c>
      <c r="R17" s="3">
        <f t="shared" si="1"/>
        <v>0.001361079497007945</v>
      </c>
      <c r="S17" s="3">
        <f t="shared" si="1"/>
        <v>0.0012173865112363948</v>
      </c>
      <c r="T17" s="3">
        <f t="shared" si="1"/>
        <v>0.0011113167556778163</v>
      </c>
      <c r="W17" s="5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5">
        <v>75</v>
      </c>
      <c r="B18" s="3">
        <f t="shared" si="0"/>
        <v>0.028872856262048795</v>
      </c>
      <c r="C18" s="3">
        <f t="shared" si="1"/>
        <v>0.018260797668545922</v>
      </c>
      <c r="D18" s="3">
        <f t="shared" si="1"/>
        <v>0.012912333861304316</v>
      </c>
      <c r="E18" s="3">
        <f t="shared" si="1"/>
        <v>0.009130398834272961</v>
      </c>
      <c r="F18" s="3">
        <f t="shared" si="1"/>
        <v>0.007454939430690368</v>
      </c>
      <c r="G18" s="3">
        <f t="shared" si="1"/>
        <v>0.006456166930652158</v>
      </c>
      <c r="H18" s="3">
        <f t="shared" si="1"/>
        <v>0.00577457125240976</v>
      </c>
      <c r="I18" s="3">
        <f t="shared" si="1"/>
        <v>0.005271438224776139</v>
      </c>
      <c r="J18" s="3">
        <f t="shared" si="1"/>
        <v>0.0045651994171364806</v>
      </c>
      <c r="K18" s="3">
        <f t="shared" si="1"/>
        <v>0.004083238491023836</v>
      </c>
      <c r="L18" s="3">
        <f t="shared" si="1"/>
        <v>0.003727469715345184</v>
      </c>
      <c r="M18" s="3">
        <f t="shared" si="1"/>
        <v>0.0034509663837600417</v>
      </c>
      <c r="N18" s="3">
        <f t="shared" si="1"/>
        <v>0.003228083465326079</v>
      </c>
      <c r="O18" s="3">
        <f t="shared" si="1"/>
        <v>0.00288728562620488</v>
      </c>
      <c r="P18" s="3">
        <f t="shared" si="1"/>
        <v>0.0025824667722608636</v>
      </c>
      <c r="Q18" s="3">
        <f t="shared" si="1"/>
        <v>0.002357458841958053</v>
      </c>
      <c r="R18" s="3">
        <f t="shared" si="1"/>
        <v>0.002041619245511918</v>
      </c>
      <c r="S18" s="3">
        <f t="shared" si="1"/>
        <v>0.001826079766854592</v>
      </c>
      <c r="T18" s="3">
        <f t="shared" si="1"/>
        <v>0.0016669751335167244</v>
      </c>
      <c r="W18" s="5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5">
        <v>100</v>
      </c>
      <c r="B19" s="3">
        <f t="shared" si="0"/>
        <v>0.038497141682731724</v>
      </c>
      <c r="C19" s="3">
        <f t="shared" si="1"/>
        <v>0.024347730224727894</v>
      </c>
      <c r="D19" s="3">
        <f t="shared" si="1"/>
        <v>0.017216445148405757</v>
      </c>
      <c r="E19" s="3">
        <f t="shared" si="1"/>
        <v>0.012173865112363947</v>
      </c>
      <c r="F19" s="3">
        <f t="shared" si="1"/>
        <v>0.00993991924092049</v>
      </c>
      <c r="G19" s="3">
        <f t="shared" si="1"/>
        <v>0.008608222574202878</v>
      </c>
      <c r="H19" s="3">
        <f t="shared" si="1"/>
        <v>0.007699428336546346</v>
      </c>
      <c r="I19" s="3">
        <f t="shared" si="1"/>
        <v>0.007028584299701519</v>
      </c>
      <c r="J19" s="3">
        <f t="shared" si="1"/>
        <v>0.0060869325561819735</v>
      </c>
      <c r="K19" s="3">
        <f t="shared" si="1"/>
        <v>0.00544431798803178</v>
      </c>
      <c r="L19" s="3">
        <f t="shared" si="1"/>
        <v>0.004969959620460245</v>
      </c>
      <c r="M19" s="3">
        <f t="shared" si="1"/>
        <v>0.004601288511680056</v>
      </c>
      <c r="N19" s="3">
        <f t="shared" si="1"/>
        <v>0.004304111287101439</v>
      </c>
      <c r="O19" s="3">
        <f t="shared" si="1"/>
        <v>0.003849714168273173</v>
      </c>
      <c r="P19" s="3">
        <f t="shared" si="1"/>
        <v>0.0034432890296811516</v>
      </c>
      <c r="Q19" s="3">
        <f t="shared" si="1"/>
        <v>0.0031432784559440705</v>
      </c>
      <c r="R19" s="3">
        <f t="shared" si="1"/>
        <v>0.00272215899401589</v>
      </c>
      <c r="S19" s="3">
        <f t="shared" si="1"/>
        <v>0.0024347730224727896</v>
      </c>
      <c r="T19" s="3">
        <f t="shared" si="1"/>
        <v>0.0022226335113556327</v>
      </c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5">
        <v>150</v>
      </c>
      <c r="B20" s="3">
        <f t="shared" si="0"/>
        <v>0.05774571252409759</v>
      </c>
      <c r="C20" s="3">
        <f t="shared" si="1"/>
        <v>0.036521595337091844</v>
      </c>
      <c r="D20" s="3">
        <f t="shared" si="1"/>
        <v>0.02582466772260863</v>
      </c>
      <c r="E20" s="3">
        <f t="shared" si="1"/>
        <v>0.018260797668545922</v>
      </c>
      <c r="F20" s="3">
        <f t="shared" si="1"/>
        <v>0.014909878861380736</v>
      </c>
      <c r="G20" s="3">
        <f t="shared" si="1"/>
        <v>0.012912333861304316</v>
      </c>
      <c r="H20" s="3">
        <f t="shared" si="1"/>
        <v>0.01154914250481952</v>
      </c>
      <c r="I20" s="3">
        <f t="shared" si="1"/>
        <v>0.010542876449552279</v>
      </c>
      <c r="J20" s="3">
        <f t="shared" si="1"/>
        <v>0.009130398834272961</v>
      </c>
      <c r="K20" s="3">
        <f t="shared" si="1"/>
        <v>0.008166476982047671</v>
      </c>
      <c r="L20" s="3">
        <f t="shared" si="1"/>
        <v>0.007454939430690368</v>
      </c>
      <c r="M20" s="3">
        <f t="shared" si="1"/>
        <v>0.0069019327675200835</v>
      </c>
      <c r="N20" s="3">
        <f t="shared" si="1"/>
        <v>0.006456166930652158</v>
      </c>
      <c r="O20" s="3">
        <f t="shared" si="1"/>
        <v>0.00577457125240976</v>
      </c>
      <c r="P20" s="3">
        <f t="shared" si="1"/>
        <v>0.005164933544521727</v>
      </c>
      <c r="Q20" s="3">
        <f t="shared" si="1"/>
        <v>0.004714917683916106</v>
      </c>
      <c r="R20" s="3">
        <f t="shared" si="1"/>
        <v>0.004083238491023836</v>
      </c>
      <c r="S20" s="3">
        <f t="shared" si="1"/>
        <v>0.003652159533709184</v>
      </c>
      <c r="T20" s="3">
        <f t="shared" si="1"/>
        <v>0.0033339502670334488</v>
      </c>
      <c r="W20" s="5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>
      <c r="A21" s="5">
        <v>200</v>
      </c>
      <c r="B21" s="3">
        <f t="shared" si="0"/>
        <v>0.07699428336546345</v>
      </c>
      <c r="C21" s="3">
        <f t="shared" si="1"/>
        <v>0.04869546044945579</v>
      </c>
      <c r="D21" s="3">
        <f t="shared" si="1"/>
        <v>0.034432890296811514</v>
      </c>
      <c r="E21" s="3">
        <f t="shared" si="1"/>
        <v>0.024347730224727894</v>
      </c>
      <c r="F21" s="3">
        <f t="shared" si="1"/>
        <v>0.01987983848184098</v>
      </c>
      <c r="G21" s="3">
        <f t="shared" si="1"/>
        <v>0.017216445148405757</v>
      </c>
      <c r="H21" s="3">
        <f t="shared" si="1"/>
        <v>0.015398856673092692</v>
      </c>
      <c r="I21" s="3">
        <f t="shared" si="1"/>
        <v>0.014057168599403038</v>
      </c>
      <c r="J21" s="3">
        <f t="shared" si="1"/>
        <v>0.012173865112363947</v>
      </c>
      <c r="K21" s="3">
        <f t="shared" si="1"/>
        <v>0.01088863597606356</v>
      </c>
      <c r="L21" s="3">
        <f t="shared" si="1"/>
        <v>0.00993991924092049</v>
      </c>
      <c r="M21" s="3">
        <f t="shared" si="1"/>
        <v>0.009202577023360112</v>
      </c>
      <c r="N21" s="3">
        <f t="shared" si="1"/>
        <v>0.008608222574202878</v>
      </c>
      <c r="O21" s="3">
        <f t="shared" si="1"/>
        <v>0.007699428336546346</v>
      </c>
      <c r="P21" s="3">
        <f t="shared" si="1"/>
        <v>0.006886578059362303</v>
      </c>
      <c r="Q21" s="3">
        <f t="shared" si="1"/>
        <v>0.006286556911888141</v>
      </c>
      <c r="R21" s="3">
        <f t="shared" si="1"/>
        <v>0.00544431798803178</v>
      </c>
      <c r="S21" s="3">
        <f t="shared" si="1"/>
        <v>0.004869546044945579</v>
      </c>
      <c r="T21" s="3">
        <f t="shared" si="1"/>
        <v>0.004445267022711265</v>
      </c>
      <c r="W21" s="5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ht="12.75">
      <c r="A22" s="5">
        <v>250</v>
      </c>
      <c r="B22" s="3">
        <f t="shared" si="0"/>
        <v>0.09624285420682932</v>
      </c>
      <c r="C22" s="3">
        <f t="shared" si="1"/>
        <v>0.06086932556181974</v>
      </c>
      <c r="D22" s="3">
        <f t="shared" si="1"/>
        <v>0.04304111287101439</v>
      </c>
      <c r="E22" s="3">
        <f t="shared" si="1"/>
        <v>0.03043466278090987</v>
      </c>
      <c r="F22" s="3">
        <f t="shared" si="1"/>
        <v>0.024849798102301226</v>
      </c>
      <c r="G22" s="3">
        <f t="shared" si="1"/>
        <v>0.021520556435507196</v>
      </c>
      <c r="H22" s="3">
        <f t="shared" si="1"/>
        <v>0.019248570841365865</v>
      </c>
      <c r="I22" s="3">
        <f t="shared" si="1"/>
        <v>0.0175714607492538</v>
      </c>
      <c r="J22" s="3">
        <f t="shared" si="1"/>
        <v>0.015217331390454935</v>
      </c>
      <c r="K22" s="3">
        <f t="shared" si="1"/>
        <v>0.013610794970079452</v>
      </c>
      <c r="L22" s="3">
        <f t="shared" si="1"/>
        <v>0.012424899051150613</v>
      </c>
      <c r="M22" s="3">
        <f t="shared" si="1"/>
        <v>0.01150322127920014</v>
      </c>
      <c r="N22" s="3">
        <f t="shared" si="1"/>
        <v>0.010760278217753598</v>
      </c>
      <c r="O22" s="3">
        <f t="shared" si="1"/>
        <v>0.009624285420682933</v>
      </c>
      <c r="P22" s="3">
        <f t="shared" si="1"/>
        <v>0.008608222574202878</v>
      </c>
      <c r="Q22" s="3">
        <f t="shared" si="1"/>
        <v>0.007858196139860177</v>
      </c>
      <c r="R22" s="3">
        <f t="shared" si="1"/>
        <v>0.006805397485039726</v>
      </c>
      <c r="S22" s="3">
        <f t="shared" si="1"/>
        <v>0.0060869325561819735</v>
      </c>
      <c r="T22" s="3">
        <f t="shared" si="1"/>
        <v>0.005556583778389082</v>
      </c>
      <c r="W22" s="5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ht="12.75">
      <c r="A23" s="5">
        <v>300</v>
      </c>
      <c r="B23" s="3">
        <f t="shared" si="0"/>
        <v>0.11549142504819518</v>
      </c>
      <c r="C23" s="3">
        <f t="shared" si="1"/>
        <v>0.07304319067418369</v>
      </c>
      <c r="D23" s="3">
        <f t="shared" si="1"/>
        <v>0.05164933544521726</v>
      </c>
      <c r="E23" s="3">
        <f t="shared" si="1"/>
        <v>0.036521595337091844</v>
      </c>
      <c r="F23" s="3">
        <f t="shared" si="1"/>
        <v>0.02981975772276147</v>
      </c>
      <c r="G23" s="3">
        <f t="shared" si="1"/>
        <v>0.02582466772260863</v>
      </c>
      <c r="H23" s="3">
        <f t="shared" si="1"/>
        <v>0.02309828500963904</v>
      </c>
      <c r="I23" s="3">
        <f t="shared" si="1"/>
        <v>0.021085752899104557</v>
      </c>
      <c r="J23" s="3">
        <f t="shared" si="1"/>
        <v>0.018260797668545922</v>
      </c>
      <c r="K23" s="3">
        <f t="shared" si="1"/>
        <v>0.016332953964095343</v>
      </c>
      <c r="L23" s="3">
        <f t="shared" si="1"/>
        <v>0.014909878861380736</v>
      </c>
      <c r="M23" s="3">
        <f t="shared" si="1"/>
        <v>0.013803865535040167</v>
      </c>
      <c r="N23" s="3">
        <f t="shared" si="1"/>
        <v>0.012912333861304316</v>
      </c>
      <c r="O23" s="3">
        <f t="shared" si="1"/>
        <v>0.01154914250481952</v>
      </c>
      <c r="P23" s="3">
        <f t="shared" si="1"/>
        <v>0.010329867089043454</v>
      </c>
      <c r="Q23" s="3">
        <f t="shared" si="1"/>
        <v>0.009429835367832212</v>
      </c>
      <c r="R23" s="3">
        <f t="shared" si="1"/>
        <v>0.008166476982047671</v>
      </c>
      <c r="S23" s="3">
        <f t="shared" si="1"/>
        <v>0.007304319067418368</v>
      </c>
      <c r="T23" s="3">
        <f t="shared" si="1"/>
        <v>0.0066679005340668975</v>
      </c>
      <c r="W23" s="5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ht="12.75">
      <c r="A24" s="5">
        <v>400</v>
      </c>
      <c r="B24" s="3">
        <f t="shared" si="0"/>
        <v>0.1539885667309269</v>
      </c>
      <c r="C24" s="3">
        <f t="shared" si="1"/>
        <v>0.09739092089891158</v>
      </c>
      <c r="D24" s="3">
        <f t="shared" si="1"/>
        <v>0.06886578059362303</v>
      </c>
      <c r="E24" s="3">
        <f t="shared" si="1"/>
        <v>0.04869546044945579</v>
      </c>
      <c r="F24" s="3">
        <f t="shared" si="1"/>
        <v>0.03975967696368196</v>
      </c>
      <c r="G24" s="3">
        <f t="shared" si="1"/>
        <v>0.034432890296811514</v>
      </c>
      <c r="H24" s="3">
        <f t="shared" si="1"/>
        <v>0.030797713346185383</v>
      </c>
      <c r="I24" s="3">
        <f t="shared" si="1"/>
        <v>0.028114337198806075</v>
      </c>
      <c r="J24" s="3">
        <f t="shared" si="1"/>
        <v>0.024347730224727894</v>
      </c>
      <c r="K24" s="3">
        <f t="shared" si="1"/>
        <v>0.02177727195212712</v>
      </c>
      <c r="L24" s="3">
        <f t="shared" si="1"/>
        <v>0.01987983848184098</v>
      </c>
      <c r="M24" s="3">
        <f t="shared" si="1"/>
        <v>0.018405154046720225</v>
      </c>
      <c r="N24" s="3">
        <f t="shared" si="1"/>
        <v>0.017216445148405757</v>
      </c>
      <c r="O24" s="3">
        <f t="shared" si="1"/>
        <v>0.015398856673092692</v>
      </c>
      <c r="P24" s="3">
        <f t="shared" si="1"/>
        <v>0.013773156118724606</v>
      </c>
      <c r="Q24" s="3">
        <f t="shared" si="1"/>
        <v>0.012573113823776282</v>
      </c>
      <c r="R24" s="3">
        <f t="shared" si="1"/>
        <v>0.01088863597606356</v>
      </c>
      <c r="S24" s="3">
        <f t="shared" si="1"/>
        <v>0.009739092089891158</v>
      </c>
      <c r="T24" s="3">
        <f t="shared" si="1"/>
        <v>0.00889053404542253</v>
      </c>
      <c r="W24" s="5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ht="12.75">
      <c r="A25" s="5">
        <v>600</v>
      </c>
      <c r="B25" s="3">
        <f t="shared" si="0"/>
        <v>0.23098285009639036</v>
      </c>
      <c r="C25" s="3">
        <f t="shared" si="1"/>
        <v>0.14608638134836738</v>
      </c>
      <c r="D25" s="3">
        <f t="shared" si="1"/>
        <v>0.10329867089043453</v>
      </c>
      <c r="E25" s="3">
        <f t="shared" si="1"/>
        <v>0.07304319067418369</v>
      </c>
      <c r="F25" s="3">
        <f aca="true" t="shared" si="2" ref="F25:T27">$A25/(58084*((F$10/100)^0.5))</f>
        <v>0.05963951544552294</v>
      </c>
      <c r="G25" s="3">
        <f t="shared" si="2"/>
        <v>0.05164933544521726</v>
      </c>
      <c r="H25" s="3">
        <f t="shared" si="2"/>
        <v>0.04619657001927808</v>
      </c>
      <c r="I25" s="3">
        <f t="shared" si="2"/>
        <v>0.042171505798209115</v>
      </c>
      <c r="J25" s="3">
        <f t="shared" si="2"/>
        <v>0.036521595337091844</v>
      </c>
      <c r="K25" s="3">
        <f t="shared" si="2"/>
        <v>0.032665907928190685</v>
      </c>
      <c r="L25" s="3">
        <f t="shared" si="2"/>
        <v>0.02981975772276147</v>
      </c>
      <c r="M25" s="3">
        <f t="shared" si="2"/>
        <v>0.027607731070080334</v>
      </c>
      <c r="N25" s="3">
        <f t="shared" si="2"/>
        <v>0.02582466772260863</v>
      </c>
      <c r="O25" s="3">
        <f t="shared" si="2"/>
        <v>0.02309828500963904</v>
      </c>
      <c r="P25" s="3">
        <f t="shared" si="2"/>
        <v>0.02065973417808691</v>
      </c>
      <c r="Q25" s="3">
        <f t="shared" si="2"/>
        <v>0.018859670735664424</v>
      </c>
      <c r="R25" s="3">
        <f t="shared" si="2"/>
        <v>0.016332953964095343</v>
      </c>
      <c r="S25" s="3">
        <f t="shared" si="2"/>
        <v>0.014608638134836736</v>
      </c>
      <c r="T25" s="3">
        <f t="shared" si="2"/>
        <v>0.013335801068133795</v>
      </c>
      <c r="W25" s="5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2.75">
      <c r="A26" s="5">
        <v>800</v>
      </c>
      <c r="B26" s="3">
        <f t="shared" si="0"/>
        <v>0.3079771334618538</v>
      </c>
      <c r="C26" s="3">
        <f aca="true" t="shared" si="3" ref="C26:E27">$A26/(58084*((C$10/100)^0.5))</f>
        <v>0.19478184179782315</v>
      </c>
      <c r="D26" s="3">
        <f t="shared" si="3"/>
        <v>0.13773156118724605</v>
      </c>
      <c r="E26" s="3">
        <f t="shared" si="3"/>
        <v>0.09739092089891158</v>
      </c>
      <c r="F26" s="3">
        <f t="shared" si="2"/>
        <v>0.07951935392736392</v>
      </c>
      <c r="G26" s="3">
        <f t="shared" si="2"/>
        <v>0.06886578059362303</v>
      </c>
      <c r="H26" s="3">
        <f t="shared" si="2"/>
        <v>0.06159542669237077</v>
      </c>
      <c r="I26" s="3">
        <f t="shared" si="2"/>
        <v>0.05622867439761215</v>
      </c>
      <c r="J26" s="3">
        <f t="shared" si="2"/>
        <v>0.04869546044945579</v>
      </c>
      <c r="K26" s="3">
        <f t="shared" si="2"/>
        <v>0.04355454390425424</v>
      </c>
      <c r="L26" s="3">
        <f t="shared" si="2"/>
        <v>0.03975967696368196</v>
      </c>
      <c r="M26" s="3">
        <f t="shared" si="2"/>
        <v>0.03681030809344045</v>
      </c>
      <c r="N26" s="3">
        <f t="shared" si="2"/>
        <v>0.034432890296811514</v>
      </c>
      <c r="O26" s="3">
        <f t="shared" si="2"/>
        <v>0.030797713346185383</v>
      </c>
      <c r="P26" s="3">
        <f t="shared" si="2"/>
        <v>0.027546312237449213</v>
      </c>
      <c r="Q26" s="3">
        <f t="shared" si="2"/>
        <v>0.025146227647552564</v>
      </c>
      <c r="R26" s="3">
        <f t="shared" si="2"/>
        <v>0.02177727195212712</v>
      </c>
      <c r="S26" s="3">
        <f t="shared" si="2"/>
        <v>0.019478184179782317</v>
      </c>
      <c r="T26" s="3">
        <f t="shared" si="2"/>
        <v>0.01778106809084506</v>
      </c>
      <c r="W26" s="5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ht="12.75">
      <c r="A27" s="5">
        <v>1000</v>
      </c>
      <c r="B27" s="3">
        <f t="shared" si="0"/>
        <v>0.3849714168273173</v>
      </c>
      <c r="C27" s="3">
        <f t="shared" si="3"/>
        <v>0.24347730224727895</v>
      </c>
      <c r="D27" s="3">
        <f t="shared" si="3"/>
        <v>0.17216445148405757</v>
      </c>
      <c r="E27" s="3">
        <f t="shared" si="3"/>
        <v>0.12173865112363948</v>
      </c>
      <c r="F27" s="3">
        <f t="shared" si="2"/>
        <v>0.0993991924092049</v>
      </c>
      <c r="G27" s="3">
        <f t="shared" si="2"/>
        <v>0.08608222574202878</v>
      </c>
      <c r="H27" s="3">
        <f t="shared" si="2"/>
        <v>0.07699428336546346</v>
      </c>
      <c r="I27" s="3">
        <f t="shared" si="2"/>
        <v>0.0702858429970152</v>
      </c>
      <c r="J27" s="3">
        <f t="shared" si="2"/>
        <v>0.06086932556181974</v>
      </c>
      <c r="K27" s="3">
        <f t="shared" si="2"/>
        <v>0.054443179880317806</v>
      </c>
      <c r="L27" s="3">
        <f t="shared" si="2"/>
        <v>0.04969959620460245</v>
      </c>
      <c r="M27" s="3">
        <f t="shared" si="2"/>
        <v>0.04601288511680056</v>
      </c>
      <c r="N27" s="3">
        <f t="shared" si="2"/>
        <v>0.04304111287101439</v>
      </c>
      <c r="O27" s="3">
        <f t="shared" si="2"/>
        <v>0.03849714168273173</v>
      </c>
      <c r="P27" s="3">
        <f t="shared" si="2"/>
        <v>0.034432890296811514</v>
      </c>
      <c r="Q27" s="3">
        <f t="shared" si="2"/>
        <v>0.03143278455944071</v>
      </c>
      <c r="R27" s="3">
        <f t="shared" si="2"/>
        <v>0.027221589940158903</v>
      </c>
      <c r="S27" s="3">
        <f t="shared" si="2"/>
        <v>0.024347730224727894</v>
      </c>
      <c r="T27" s="3">
        <f t="shared" si="2"/>
        <v>0.022226335113556327</v>
      </c>
      <c r="W27" s="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30" spans="1:20" ht="14.25">
      <c r="A30" s="5" t="s">
        <v>12</v>
      </c>
      <c r="B30" s="5" t="s">
        <v>5</v>
      </c>
      <c r="C30" s="5"/>
      <c r="D30" s="5"/>
      <c r="E30" s="8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38.25">
      <c r="A31" s="9" t="s">
        <v>42</v>
      </c>
      <c r="B31" s="7">
        <v>0.2</v>
      </c>
      <c r="C31" s="7">
        <v>0.5</v>
      </c>
      <c r="D31" s="7">
        <v>1</v>
      </c>
      <c r="E31" s="7">
        <v>2</v>
      </c>
      <c r="F31" s="7">
        <v>3</v>
      </c>
      <c r="G31" s="7">
        <v>4</v>
      </c>
      <c r="H31" s="7">
        <v>5</v>
      </c>
      <c r="I31" s="7">
        <v>6</v>
      </c>
      <c r="J31" s="7">
        <v>8</v>
      </c>
      <c r="K31" s="7">
        <v>10</v>
      </c>
      <c r="L31" s="7">
        <v>12</v>
      </c>
      <c r="M31" s="7">
        <v>14</v>
      </c>
      <c r="N31" s="7">
        <v>16</v>
      </c>
      <c r="O31" s="7">
        <v>20</v>
      </c>
      <c r="P31" s="7">
        <v>25</v>
      </c>
      <c r="Q31" s="7">
        <v>30</v>
      </c>
      <c r="R31" s="7">
        <v>40</v>
      </c>
      <c r="S31" s="7">
        <v>50</v>
      </c>
      <c r="T31" s="7">
        <v>60</v>
      </c>
    </row>
    <row r="32" spans="1:20" ht="12.75">
      <c r="A32" s="6">
        <v>3</v>
      </c>
      <c r="B32" s="1">
        <f aca="true" t="shared" si="4" ref="B32:Q32">10^(2.3055-0.51429*LOG10(B11)-0.1175*(LOG10(B11)^2))</f>
        <v>634.3649009654322</v>
      </c>
      <c r="C32" s="1">
        <f t="shared" si="4"/>
        <v>578.9839955810709</v>
      </c>
      <c r="D32" s="1">
        <f t="shared" si="4"/>
        <v>532.690049593144</v>
      </c>
      <c r="E32" s="1">
        <f t="shared" si="4"/>
        <v>484.12637134227356</v>
      </c>
      <c r="F32" s="1">
        <f t="shared" si="4"/>
        <v>455.2034366434429</v>
      </c>
      <c r="G32" s="1">
        <f t="shared" si="4"/>
        <v>434.62932587483874</v>
      </c>
      <c r="H32" s="1">
        <f t="shared" si="4"/>
        <v>418.7040656775072</v>
      </c>
      <c r="I32" s="1">
        <f t="shared" si="4"/>
        <v>405.74348409111</v>
      </c>
      <c r="J32" s="1">
        <f t="shared" si="4"/>
        <v>385.43881073827544</v>
      </c>
      <c r="K32" s="1">
        <f t="shared" si="4"/>
        <v>369.8534644650971</v>
      </c>
      <c r="L32" s="1">
        <f t="shared" si="4"/>
        <v>357.25120836231986</v>
      </c>
      <c r="M32" s="1">
        <f t="shared" si="4"/>
        <v>346.7022681694005</v>
      </c>
      <c r="N32" s="1">
        <f t="shared" si="4"/>
        <v>337.65096042115306</v>
      </c>
      <c r="O32" s="1">
        <f t="shared" si="4"/>
        <v>322.72182338604466</v>
      </c>
      <c r="P32" s="1">
        <f t="shared" si="4"/>
        <v>308.0611457507183</v>
      </c>
      <c r="Q32" s="1">
        <f t="shared" si="4"/>
        <v>296.29871306564235</v>
      </c>
      <c r="R32" s="1">
        <f aca="true" t="shared" si="5" ref="C32:T46">10^(2.3055-0.51429*LOG10(R11)-0.1175*(LOG10(R11)^2))</f>
        <v>278.1653998711973</v>
      </c>
      <c r="S32" s="1">
        <f t="shared" si="5"/>
        <v>264.48302102481625</v>
      </c>
      <c r="T32" s="1">
        <f t="shared" si="5"/>
        <v>253.5655651351155</v>
      </c>
    </row>
    <row r="33" spans="1:20" ht="12.75">
      <c r="A33" s="5">
        <v>6</v>
      </c>
      <c r="B33" s="1">
        <f aca="true" t="shared" si="6" ref="B33:B48">10^(2.3055-0.51429*LOG10(B12)-0.1175*(LOG10(B12)^2))</f>
        <v>699.319985771733</v>
      </c>
      <c r="C33" s="1">
        <f t="shared" si="5"/>
        <v>659.2936595729466</v>
      </c>
      <c r="D33" s="1">
        <f t="shared" si="5"/>
        <v>621.6338624939841</v>
      </c>
      <c r="E33" s="1">
        <f t="shared" si="5"/>
        <v>578.9839955810709</v>
      </c>
      <c r="F33" s="1">
        <f t="shared" si="5"/>
        <v>552.2578264058479</v>
      </c>
      <c r="G33" s="1">
        <f t="shared" si="5"/>
        <v>532.690049593144</v>
      </c>
      <c r="H33" s="1">
        <f t="shared" si="5"/>
        <v>517.2381415415286</v>
      </c>
      <c r="I33" s="1">
        <f t="shared" si="5"/>
        <v>504.4703438247126</v>
      </c>
      <c r="J33" s="1">
        <f t="shared" si="5"/>
        <v>484.12637134227356</v>
      </c>
      <c r="K33" s="1">
        <f t="shared" si="5"/>
        <v>468.2316809927773</v>
      </c>
      <c r="L33" s="1">
        <f t="shared" si="5"/>
        <v>455.2034366434429</v>
      </c>
      <c r="M33" s="1">
        <f t="shared" si="5"/>
        <v>444.1774281824774</v>
      </c>
      <c r="N33" s="1">
        <f t="shared" si="5"/>
        <v>434.62932587483874</v>
      </c>
      <c r="O33" s="1">
        <f t="shared" si="5"/>
        <v>418.7040656775072</v>
      </c>
      <c r="P33" s="1">
        <f t="shared" si="5"/>
        <v>402.85019304661415</v>
      </c>
      <c r="Q33" s="1">
        <f t="shared" si="5"/>
        <v>389.97533224210304</v>
      </c>
      <c r="R33" s="1">
        <f t="shared" si="5"/>
        <v>369.8534644650971</v>
      </c>
      <c r="S33" s="1">
        <f t="shared" si="5"/>
        <v>354.44771915837157</v>
      </c>
      <c r="T33" s="1">
        <f t="shared" si="5"/>
        <v>342.01518282975024</v>
      </c>
    </row>
    <row r="34" spans="1:20" ht="12.75">
      <c r="A34" s="5">
        <v>9</v>
      </c>
      <c r="B34" s="1">
        <f t="shared" si="6"/>
        <v>723.7180318600867</v>
      </c>
      <c r="C34" s="1">
        <f t="shared" si="5"/>
        <v>695.3540988864336</v>
      </c>
      <c r="D34" s="1">
        <f t="shared" si="5"/>
        <v>665.1051521115554</v>
      </c>
      <c r="E34" s="1">
        <f t="shared" si="5"/>
        <v>628.4210664044531</v>
      </c>
      <c r="F34" s="1">
        <f t="shared" si="5"/>
        <v>604.4627060397277</v>
      </c>
      <c r="G34" s="1">
        <f t="shared" si="5"/>
        <v>586.5260275230834</v>
      </c>
      <c r="H34" s="1">
        <f t="shared" si="5"/>
        <v>572.1480016450537</v>
      </c>
      <c r="I34" s="1">
        <f t="shared" si="5"/>
        <v>560.1338265922451</v>
      </c>
      <c r="J34" s="1">
        <f t="shared" si="5"/>
        <v>540.7542893245054</v>
      </c>
      <c r="K34" s="1">
        <f t="shared" si="5"/>
        <v>525.4206848542066</v>
      </c>
      <c r="L34" s="1">
        <f t="shared" si="5"/>
        <v>512.7317609432085</v>
      </c>
      <c r="M34" s="1">
        <f t="shared" si="5"/>
        <v>501.91058052417935</v>
      </c>
      <c r="N34" s="1">
        <f t="shared" si="5"/>
        <v>492.48021449687445</v>
      </c>
      <c r="O34" s="1">
        <f t="shared" si="5"/>
        <v>476.63077159777737</v>
      </c>
      <c r="P34" s="1">
        <f t="shared" si="5"/>
        <v>460.7057297943869</v>
      </c>
      <c r="Q34" s="1">
        <f t="shared" si="5"/>
        <v>447.6674227817668</v>
      </c>
      <c r="R34" s="1">
        <f t="shared" si="5"/>
        <v>427.1034884902675</v>
      </c>
      <c r="S34" s="1">
        <f t="shared" si="5"/>
        <v>411.2072392893429</v>
      </c>
      <c r="T34" s="1">
        <f t="shared" si="5"/>
        <v>398.28345767112876</v>
      </c>
    </row>
    <row r="35" spans="1:20" ht="12.75">
      <c r="A35" s="5">
        <v>12</v>
      </c>
      <c r="B35" s="1">
        <f t="shared" si="6"/>
        <v>734.0358238259461</v>
      </c>
      <c r="C35" s="1">
        <f t="shared" si="5"/>
        <v>714.8184617641471</v>
      </c>
      <c r="D35" s="1">
        <f t="shared" si="5"/>
        <v>690.715599894948</v>
      </c>
      <c r="E35" s="1">
        <f t="shared" si="5"/>
        <v>659.2936595729466</v>
      </c>
      <c r="F35" s="1">
        <f t="shared" si="5"/>
        <v>637.9442797909347</v>
      </c>
      <c r="G35" s="1">
        <f t="shared" si="5"/>
        <v>621.6338624939841</v>
      </c>
      <c r="H35" s="1">
        <f t="shared" si="5"/>
        <v>608.3849029739857</v>
      </c>
      <c r="I35" s="1">
        <f t="shared" si="5"/>
        <v>597.2061181817851</v>
      </c>
      <c r="J35" s="1">
        <f t="shared" si="5"/>
        <v>578.9839955810709</v>
      </c>
      <c r="K35" s="1">
        <f t="shared" si="5"/>
        <v>564.4122360852501</v>
      </c>
      <c r="L35" s="1">
        <f t="shared" si="5"/>
        <v>552.2578264058479</v>
      </c>
      <c r="M35" s="1">
        <f t="shared" si="5"/>
        <v>541.8272071579081</v>
      </c>
      <c r="N35" s="1">
        <f t="shared" si="5"/>
        <v>532.690049593144</v>
      </c>
      <c r="O35" s="1">
        <f t="shared" si="5"/>
        <v>517.2381415415286</v>
      </c>
      <c r="P35" s="1">
        <f t="shared" si="5"/>
        <v>501.59678841542984</v>
      </c>
      <c r="Q35" s="1">
        <f t="shared" si="5"/>
        <v>488.70752878876226</v>
      </c>
      <c r="R35" s="1">
        <f t="shared" si="5"/>
        <v>468.2316809927773</v>
      </c>
      <c r="S35" s="1">
        <f t="shared" si="5"/>
        <v>452.28386675237533</v>
      </c>
      <c r="T35" s="1">
        <f t="shared" si="5"/>
        <v>439.2431708536875</v>
      </c>
    </row>
    <row r="36" spans="1:20" ht="12.75">
      <c r="A36" s="5">
        <v>15</v>
      </c>
      <c r="B36" s="1">
        <f t="shared" si="6"/>
        <v>737.8358156857612</v>
      </c>
      <c r="C36" s="1">
        <f t="shared" si="5"/>
        <v>726.0550513251382</v>
      </c>
      <c r="D36" s="1">
        <f t="shared" si="5"/>
        <v>707.1326039126213</v>
      </c>
      <c r="E36" s="1">
        <f t="shared" si="5"/>
        <v>680.3122681288938</v>
      </c>
      <c r="F36" s="1">
        <f t="shared" si="5"/>
        <v>661.3285766654669</v>
      </c>
      <c r="G36" s="1">
        <f t="shared" si="5"/>
        <v>646.5347523459858</v>
      </c>
      <c r="H36" s="1">
        <f t="shared" si="5"/>
        <v>634.3649009654322</v>
      </c>
      <c r="I36" s="1">
        <f t="shared" si="5"/>
        <v>624.0028834288972</v>
      </c>
      <c r="J36" s="1">
        <f t="shared" si="5"/>
        <v>606.9481268541125</v>
      </c>
      <c r="K36" s="1">
        <f t="shared" si="5"/>
        <v>593.1778752298939</v>
      </c>
      <c r="L36" s="1">
        <f t="shared" si="5"/>
        <v>581.6102261877639</v>
      </c>
      <c r="M36" s="1">
        <f t="shared" si="5"/>
        <v>571.6277209308683</v>
      </c>
      <c r="N36" s="1">
        <f t="shared" si="5"/>
        <v>562.843178998113</v>
      </c>
      <c r="O36" s="1">
        <f t="shared" si="5"/>
        <v>547.9070299088493</v>
      </c>
      <c r="P36" s="1">
        <f t="shared" si="5"/>
        <v>532.690049593144</v>
      </c>
      <c r="Q36" s="1">
        <f t="shared" si="5"/>
        <v>520.0804130044589</v>
      </c>
      <c r="R36" s="1">
        <f t="shared" si="5"/>
        <v>499.92508790653693</v>
      </c>
      <c r="S36" s="1">
        <f t="shared" si="5"/>
        <v>484.12637134227356</v>
      </c>
      <c r="T36" s="1">
        <f t="shared" si="5"/>
        <v>471.14468127990824</v>
      </c>
    </row>
    <row r="37" spans="1:20" ht="12.75">
      <c r="A37" s="5">
        <v>25</v>
      </c>
      <c r="B37" s="1">
        <f t="shared" si="6"/>
        <v>732.4603296139815</v>
      </c>
      <c r="C37" s="1">
        <f t="shared" si="5"/>
        <v>738.1882355055968</v>
      </c>
      <c r="D37" s="1">
        <f t="shared" si="5"/>
        <v>732.0579269810997</v>
      </c>
      <c r="E37" s="1">
        <f t="shared" si="5"/>
        <v>717.1333276557189</v>
      </c>
      <c r="F37" s="1">
        <f t="shared" si="5"/>
        <v>704.5293722991537</v>
      </c>
      <c r="G37" s="1">
        <f t="shared" si="5"/>
        <v>693.9536987797476</v>
      </c>
      <c r="H37" s="1">
        <f t="shared" si="5"/>
        <v>684.8633756426196</v>
      </c>
      <c r="I37" s="1">
        <f t="shared" si="5"/>
        <v>676.8858391551747</v>
      </c>
      <c r="J37" s="1">
        <f t="shared" si="5"/>
        <v>663.3415694891711</v>
      </c>
      <c r="K37" s="1">
        <f t="shared" si="5"/>
        <v>652.073810760072</v>
      </c>
      <c r="L37" s="1">
        <f t="shared" si="5"/>
        <v>642.4034778659333</v>
      </c>
      <c r="M37" s="1">
        <f t="shared" si="5"/>
        <v>633.9197001192169</v>
      </c>
      <c r="N37" s="1">
        <f t="shared" si="5"/>
        <v>626.3543002282854</v>
      </c>
      <c r="O37" s="1">
        <f t="shared" si="5"/>
        <v>613.2897469847451</v>
      </c>
      <c r="P37" s="1">
        <f t="shared" si="5"/>
        <v>599.7352716928642</v>
      </c>
      <c r="Q37" s="1">
        <f t="shared" si="5"/>
        <v>588.3280303394096</v>
      </c>
      <c r="R37" s="1">
        <f t="shared" si="5"/>
        <v>569.7846966322002</v>
      </c>
      <c r="S37" s="1">
        <f t="shared" si="5"/>
        <v>554.9971649599445</v>
      </c>
      <c r="T37" s="1">
        <f t="shared" si="5"/>
        <v>542.6881678700687</v>
      </c>
    </row>
    <row r="38" spans="1:20" ht="12.75">
      <c r="A38" s="5">
        <v>50</v>
      </c>
      <c r="B38" s="1">
        <f t="shared" si="6"/>
        <v>694.9927865950904</v>
      </c>
      <c r="C38" s="1">
        <f t="shared" si="5"/>
        <v>723.5005311899008</v>
      </c>
      <c r="D38" s="1">
        <f t="shared" si="5"/>
        <v>735.3006024130442</v>
      </c>
      <c r="E38" s="1">
        <f t="shared" si="5"/>
        <v>738.1882355055968</v>
      </c>
      <c r="F38" s="1">
        <f t="shared" si="5"/>
        <v>735.689987581712</v>
      </c>
      <c r="G38" s="1">
        <f t="shared" si="5"/>
        <v>732.0579269810997</v>
      </c>
      <c r="H38" s="1">
        <f t="shared" si="5"/>
        <v>728.1933379139974</v>
      </c>
      <c r="I38" s="1">
        <f t="shared" si="5"/>
        <v>724.3674213042493</v>
      </c>
      <c r="J38" s="1">
        <f t="shared" si="5"/>
        <v>717.1333276557189</v>
      </c>
      <c r="K38" s="1">
        <f t="shared" si="5"/>
        <v>710.5379138683204</v>
      </c>
      <c r="L38" s="1">
        <f t="shared" si="5"/>
        <v>704.5293722991537</v>
      </c>
      <c r="M38" s="1">
        <f t="shared" si="5"/>
        <v>699.0261864864117</v>
      </c>
      <c r="N38" s="1">
        <f t="shared" si="5"/>
        <v>693.9536987797476</v>
      </c>
      <c r="O38" s="1">
        <f t="shared" si="5"/>
        <v>684.8633756426196</v>
      </c>
      <c r="P38" s="1">
        <f t="shared" si="5"/>
        <v>675.0339811618969</v>
      </c>
      <c r="Q38" s="1">
        <f t="shared" si="5"/>
        <v>666.4787494948279</v>
      </c>
      <c r="R38" s="1">
        <f t="shared" si="5"/>
        <v>652.073810760072</v>
      </c>
      <c r="S38" s="1">
        <f t="shared" si="5"/>
        <v>640.183605953249</v>
      </c>
      <c r="T38" s="1">
        <f t="shared" si="5"/>
        <v>630.0352641758204</v>
      </c>
    </row>
    <row r="39" spans="1:20" ht="12.75">
      <c r="A39" s="5">
        <v>75</v>
      </c>
      <c r="B39" s="1">
        <f t="shared" si="6"/>
        <v>658.8232832095462</v>
      </c>
      <c r="C39" s="1">
        <f t="shared" si="5"/>
        <v>698.9742274455734</v>
      </c>
      <c r="D39" s="1">
        <f t="shared" si="5"/>
        <v>720.6356757086076</v>
      </c>
      <c r="E39" s="1">
        <f t="shared" si="5"/>
        <v>733.9162174656004</v>
      </c>
      <c r="F39" s="1">
        <f t="shared" si="5"/>
        <v>737.5944935848831</v>
      </c>
      <c r="G39" s="1">
        <f t="shared" si="5"/>
        <v>738.3348038931863</v>
      </c>
      <c r="H39" s="1">
        <f t="shared" si="5"/>
        <v>737.8358156857612</v>
      </c>
      <c r="I39" s="1">
        <f t="shared" si="5"/>
        <v>736.7332286147813</v>
      </c>
      <c r="J39" s="1">
        <f t="shared" si="5"/>
        <v>733.7300863150648</v>
      </c>
      <c r="K39" s="1">
        <f t="shared" si="5"/>
        <v>730.346270991877</v>
      </c>
      <c r="L39" s="1">
        <f t="shared" si="5"/>
        <v>726.9072169561717</v>
      </c>
      <c r="M39" s="1">
        <f t="shared" si="5"/>
        <v>723.5332594967499</v>
      </c>
      <c r="N39" s="1">
        <f t="shared" si="5"/>
        <v>720.2701960113369</v>
      </c>
      <c r="O39" s="1">
        <f t="shared" si="5"/>
        <v>714.1246594548122</v>
      </c>
      <c r="P39" s="1">
        <f t="shared" si="5"/>
        <v>707.1326039126213</v>
      </c>
      <c r="Q39" s="1">
        <f t="shared" si="5"/>
        <v>700.8092894419414</v>
      </c>
      <c r="R39" s="1">
        <f t="shared" si="5"/>
        <v>689.7558206865123</v>
      </c>
      <c r="S39" s="1">
        <f t="shared" si="5"/>
        <v>680.3122681288938</v>
      </c>
      <c r="T39" s="1">
        <f t="shared" si="5"/>
        <v>672.0582703572333</v>
      </c>
    </row>
    <row r="40" spans="1:20" ht="12.75">
      <c r="A40" s="5">
        <v>100</v>
      </c>
      <c r="B40" s="1">
        <f t="shared" si="6"/>
        <v>627.8863001266612</v>
      </c>
      <c r="C40" s="1">
        <f t="shared" si="5"/>
        <v>675.1730679661442</v>
      </c>
      <c r="D40" s="1">
        <f t="shared" si="5"/>
        <v>703.216281191363</v>
      </c>
      <c r="E40" s="1">
        <f t="shared" si="5"/>
        <v>723.5005311899008</v>
      </c>
      <c r="F40" s="1">
        <f t="shared" si="5"/>
        <v>731.4676243841465</v>
      </c>
      <c r="G40" s="1">
        <f t="shared" si="5"/>
        <v>735.3006024130442</v>
      </c>
      <c r="H40" s="1">
        <f t="shared" si="5"/>
        <v>737.2146922808873</v>
      </c>
      <c r="I40" s="1">
        <f t="shared" si="5"/>
        <v>738.0859050567428</v>
      </c>
      <c r="J40" s="1">
        <f t="shared" si="5"/>
        <v>738.1882355055968</v>
      </c>
      <c r="K40" s="1">
        <f t="shared" si="5"/>
        <v>737.194822587008</v>
      </c>
      <c r="L40" s="1">
        <f t="shared" si="5"/>
        <v>735.689987581712</v>
      </c>
      <c r="M40" s="1">
        <f t="shared" si="5"/>
        <v>733.934264265675</v>
      </c>
      <c r="N40" s="1">
        <f t="shared" si="5"/>
        <v>732.0579269810997</v>
      </c>
      <c r="O40" s="1">
        <f t="shared" si="5"/>
        <v>728.1933379139974</v>
      </c>
      <c r="P40" s="1">
        <f t="shared" si="5"/>
        <v>723.429478290645</v>
      </c>
      <c r="Q40" s="1">
        <f t="shared" si="5"/>
        <v>718.8819744585377</v>
      </c>
      <c r="R40" s="1">
        <f t="shared" si="5"/>
        <v>710.5379138683204</v>
      </c>
      <c r="S40" s="1">
        <f t="shared" si="5"/>
        <v>703.1093178719999</v>
      </c>
      <c r="T40" s="1">
        <f t="shared" si="5"/>
        <v>696.4402859682801</v>
      </c>
    </row>
    <row r="41" spans="1:20" ht="12.75">
      <c r="A41" s="5">
        <v>150</v>
      </c>
      <c r="B41" s="1">
        <f t="shared" si="6"/>
        <v>578.3791021819179</v>
      </c>
      <c r="C41" s="1">
        <f t="shared" si="5"/>
        <v>633.841049944982</v>
      </c>
      <c r="D41" s="1">
        <f t="shared" si="5"/>
        <v>669.7036984963457</v>
      </c>
      <c r="E41" s="1">
        <f t="shared" si="5"/>
        <v>698.9742274455734</v>
      </c>
      <c r="F41" s="1">
        <f t="shared" si="5"/>
        <v>712.6247019860112</v>
      </c>
      <c r="G41" s="1">
        <f t="shared" si="5"/>
        <v>720.6356757086076</v>
      </c>
      <c r="H41" s="1">
        <f t="shared" si="5"/>
        <v>725.8551404001973</v>
      </c>
      <c r="I41" s="1">
        <f t="shared" si="5"/>
        <v>729.4595325056606</v>
      </c>
      <c r="J41" s="1">
        <f t="shared" si="5"/>
        <v>733.9162174656004</v>
      </c>
      <c r="K41" s="1">
        <f t="shared" si="5"/>
        <v>736.320309593748</v>
      </c>
      <c r="L41" s="1">
        <f t="shared" si="5"/>
        <v>737.5944935848831</v>
      </c>
      <c r="M41" s="1">
        <f t="shared" si="5"/>
        <v>738.184907084021</v>
      </c>
      <c r="N41" s="1">
        <f t="shared" si="5"/>
        <v>738.3348038931863</v>
      </c>
      <c r="O41" s="1">
        <f t="shared" si="5"/>
        <v>737.8358156857612</v>
      </c>
      <c r="P41" s="1">
        <f t="shared" si="5"/>
        <v>736.4010024250038</v>
      </c>
      <c r="Q41" s="1">
        <f t="shared" si="5"/>
        <v>734.5376832970454</v>
      </c>
      <c r="R41" s="1">
        <f t="shared" si="5"/>
        <v>730.346270991877</v>
      </c>
      <c r="S41" s="1">
        <f t="shared" si="5"/>
        <v>726.0550513251382</v>
      </c>
      <c r="T41" s="1">
        <f t="shared" si="5"/>
        <v>721.88646690824</v>
      </c>
    </row>
    <row r="42" spans="1:20" ht="12.75">
      <c r="A42" s="5">
        <v>200</v>
      </c>
      <c r="B42" s="1">
        <f t="shared" si="6"/>
        <v>540.115000263806</v>
      </c>
      <c r="C42" s="1">
        <f t="shared" si="5"/>
        <v>599.9235185010732</v>
      </c>
      <c r="D42" s="1">
        <f t="shared" si="5"/>
        <v>640.3500294967953</v>
      </c>
      <c r="E42" s="1">
        <f t="shared" si="5"/>
        <v>675.1730679661442</v>
      </c>
      <c r="F42" s="1">
        <f t="shared" si="5"/>
        <v>692.4682933685073</v>
      </c>
      <c r="G42" s="1">
        <f t="shared" si="5"/>
        <v>703.216281191363</v>
      </c>
      <c r="H42" s="1">
        <f t="shared" si="5"/>
        <v>710.6336750666053</v>
      </c>
      <c r="I42" s="1">
        <f t="shared" si="5"/>
        <v>716.076523208617</v>
      </c>
      <c r="J42" s="1">
        <f t="shared" si="5"/>
        <v>723.5005311899008</v>
      </c>
      <c r="K42" s="1">
        <f t="shared" si="5"/>
        <v>728.2522207286349</v>
      </c>
      <c r="L42" s="1">
        <f t="shared" si="5"/>
        <v>731.4676243841465</v>
      </c>
      <c r="M42" s="1">
        <f t="shared" si="5"/>
        <v>733.7116299200445</v>
      </c>
      <c r="N42" s="1">
        <f t="shared" si="5"/>
        <v>735.3006024130442</v>
      </c>
      <c r="O42" s="1">
        <f t="shared" si="5"/>
        <v>737.2146922808873</v>
      </c>
      <c r="P42" s="1">
        <f t="shared" si="5"/>
        <v>738.1953214485516</v>
      </c>
      <c r="Q42" s="1">
        <f t="shared" si="5"/>
        <v>738.3009085104372</v>
      </c>
      <c r="R42" s="1">
        <f t="shared" si="5"/>
        <v>737.194822587008</v>
      </c>
      <c r="S42" s="1">
        <f t="shared" si="5"/>
        <v>735.2680245818108</v>
      </c>
      <c r="T42" s="1">
        <f t="shared" si="5"/>
        <v>733.0058375173803</v>
      </c>
    </row>
    <row r="43" spans="1:20" ht="12.75">
      <c r="A43" s="5">
        <v>250</v>
      </c>
      <c r="B43" s="1">
        <f t="shared" si="6"/>
        <v>509.2165520973055</v>
      </c>
      <c r="C43" s="1">
        <f t="shared" si="5"/>
        <v>571.535846653091</v>
      </c>
      <c r="D43" s="1">
        <f t="shared" si="5"/>
        <v>614.8834828632081</v>
      </c>
      <c r="E43" s="1">
        <f t="shared" si="5"/>
        <v>653.458949145943</v>
      </c>
      <c r="F43" s="1">
        <f t="shared" si="5"/>
        <v>673.2994049977949</v>
      </c>
      <c r="G43" s="1">
        <f t="shared" si="5"/>
        <v>685.9933777849737</v>
      </c>
      <c r="H43" s="1">
        <f t="shared" si="5"/>
        <v>694.9927865950904</v>
      </c>
      <c r="I43" s="1">
        <f t="shared" si="5"/>
        <v>701.7712623594342</v>
      </c>
      <c r="J43" s="1">
        <f t="shared" si="5"/>
        <v>711.3734737894945</v>
      </c>
      <c r="K43" s="1">
        <f t="shared" si="5"/>
        <v>717.8672444767374</v>
      </c>
      <c r="L43" s="1">
        <f t="shared" si="5"/>
        <v>722.5352826262958</v>
      </c>
      <c r="M43" s="1">
        <f t="shared" si="5"/>
        <v>726.0251613489334</v>
      </c>
      <c r="N43" s="1">
        <f t="shared" si="5"/>
        <v>728.7046498763748</v>
      </c>
      <c r="O43" s="1">
        <f t="shared" si="5"/>
        <v>732.4603296139808</v>
      </c>
      <c r="P43" s="1">
        <f t="shared" si="5"/>
        <v>735.3006024130442</v>
      </c>
      <c r="Q43" s="1">
        <f t="shared" si="5"/>
        <v>736.9341241908062</v>
      </c>
      <c r="R43" s="1">
        <f t="shared" si="5"/>
        <v>738.2444812679759</v>
      </c>
      <c r="S43" s="1">
        <f t="shared" si="5"/>
        <v>738.1882355055968</v>
      </c>
      <c r="T43" s="1">
        <f t="shared" si="5"/>
        <v>737.4464752148292</v>
      </c>
    </row>
    <row r="44" spans="1:20" ht="12.75">
      <c r="A44" s="5">
        <v>300</v>
      </c>
      <c r="B44" s="1">
        <f t="shared" si="6"/>
        <v>483.46024506527317</v>
      </c>
      <c r="C44" s="1">
        <f t="shared" si="5"/>
        <v>547.2730764476009</v>
      </c>
      <c r="D44" s="1">
        <f t="shared" si="5"/>
        <v>592.589780505679</v>
      </c>
      <c r="E44" s="1">
        <f t="shared" si="5"/>
        <v>633.841049944982</v>
      </c>
      <c r="F44" s="1">
        <f t="shared" si="5"/>
        <v>655.5541940090818</v>
      </c>
      <c r="G44" s="1">
        <f t="shared" si="5"/>
        <v>669.7036984963457</v>
      </c>
      <c r="H44" s="1">
        <f t="shared" si="5"/>
        <v>679.8994692452203</v>
      </c>
      <c r="I44" s="1">
        <f t="shared" si="5"/>
        <v>687.6962737344292</v>
      </c>
      <c r="J44" s="1">
        <f t="shared" si="5"/>
        <v>698.9742274455734</v>
      </c>
      <c r="K44" s="1">
        <f t="shared" si="5"/>
        <v>706.8207073312776</v>
      </c>
      <c r="L44" s="1">
        <f t="shared" si="5"/>
        <v>712.6247019860112</v>
      </c>
      <c r="M44" s="1">
        <f t="shared" si="5"/>
        <v>717.0944221765831</v>
      </c>
      <c r="N44" s="1">
        <f t="shared" si="5"/>
        <v>720.6356757086076</v>
      </c>
      <c r="O44" s="1">
        <f t="shared" si="5"/>
        <v>725.8551404001973</v>
      </c>
      <c r="P44" s="1">
        <f t="shared" si="5"/>
        <v>730.1841499490242</v>
      </c>
      <c r="Q44" s="1">
        <f t="shared" si="5"/>
        <v>733.0487089408833</v>
      </c>
      <c r="R44" s="1">
        <f t="shared" si="5"/>
        <v>736.320309593748</v>
      </c>
      <c r="S44" s="1">
        <f t="shared" si="5"/>
        <v>737.7943432232847</v>
      </c>
      <c r="T44" s="1">
        <f t="shared" si="5"/>
        <v>738.3042898962537</v>
      </c>
    </row>
    <row r="45" spans="1:20" ht="12.75">
      <c r="A45" s="5">
        <v>400</v>
      </c>
      <c r="B45" s="1">
        <f t="shared" si="6"/>
        <v>442.3805168425761</v>
      </c>
      <c r="C45" s="1">
        <f t="shared" si="5"/>
        <v>507.55275134909965</v>
      </c>
      <c r="D45" s="1">
        <f t="shared" si="5"/>
        <v>555.2012968237843</v>
      </c>
      <c r="E45" s="1">
        <f t="shared" si="5"/>
        <v>599.9235185010732</v>
      </c>
      <c r="F45" s="1">
        <f t="shared" si="5"/>
        <v>624.1790650745564</v>
      </c>
      <c r="G45" s="1">
        <f t="shared" si="5"/>
        <v>640.3500294967953</v>
      </c>
      <c r="H45" s="1">
        <f t="shared" si="5"/>
        <v>652.2320065749781</v>
      </c>
      <c r="I45" s="1">
        <f t="shared" si="5"/>
        <v>661.4796385387415</v>
      </c>
      <c r="J45" s="1">
        <f t="shared" si="5"/>
        <v>675.1730679661442</v>
      </c>
      <c r="K45" s="1">
        <f t="shared" si="5"/>
        <v>684.9926004813473</v>
      </c>
      <c r="L45" s="1">
        <f t="shared" si="5"/>
        <v>692.4682933685073</v>
      </c>
      <c r="M45" s="1">
        <f t="shared" si="5"/>
        <v>698.3902438356405</v>
      </c>
      <c r="N45" s="1">
        <f t="shared" si="5"/>
        <v>703.216281191363</v>
      </c>
      <c r="O45" s="1">
        <f t="shared" si="5"/>
        <v>710.6336750666053</v>
      </c>
      <c r="P45" s="1">
        <f t="shared" si="5"/>
        <v>717.2175312553247</v>
      </c>
      <c r="Q45" s="1">
        <f t="shared" si="5"/>
        <v>721.9609918494348</v>
      </c>
      <c r="R45" s="1">
        <f t="shared" si="5"/>
        <v>728.2522207286349</v>
      </c>
      <c r="S45" s="1">
        <f t="shared" si="5"/>
        <v>732.1044174663602</v>
      </c>
      <c r="T45" s="1">
        <f t="shared" si="5"/>
        <v>734.5739156657312</v>
      </c>
    </row>
    <row r="46" spans="1:20" ht="12.75">
      <c r="A46" s="5">
        <v>600</v>
      </c>
      <c r="B46" s="1">
        <f t="shared" si="6"/>
        <v>384.780862895181</v>
      </c>
      <c r="C46" s="1">
        <f t="shared" si="5"/>
        <v>449.9169193831837</v>
      </c>
      <c r="D46" s="1">
        <f t="shared" si="5"/>
        <v>499.2638703600633</v>
      </c>
      <c r="E46" s="1">
        <f t="shared" si="5"/>
        <v>547.2730764476009</v>
      </c>
      <c r="F46" s="1">
        <f t="shared" si="5"/>
        <v>574.1969077089435</v>
      </c>
      <c r="G46" s="1">
        <f t="shared" si="5"/>
        <v>592.589780505679</v>
      </c>
      <c r="H46" s="1">
        <f t="shared" si="5"/>
        <v>606.3787435530724</v>
      </c>
      <c r="I46" s="1">
        <f t="shared" si="5"/>
        <v>617.3005438576662</v>
      </c>
      <c r="J46" s="1">
        <f t="shared" si="5"/>
        <v>633.841049944982</v>
      </c>
      <c r="K46" s="1">
        <f t="shared" si="5"/>
        <v>646.0353318322259</v>
      </c>
      <c r="L46" s="1">
        <f t="shared" si="5"/>
        <v>655.5541940090818</v>
      </c>
      <c r="M46" s="1">
        <f t="shared" si="5"/>
        <v>663.2725876723932</v>
      </c>
      <c r="N46" s="1">
        <f t="shared" si="5"/>
        <v>669.7036984963457</v>
      </c>
      <c r="O46" s="1">
        <f t="shared" si="5"/>
        <v>679.8994692452203</v>
      </c>
      <c r="P46" s="1">
        <f t="shared" si="5"/>
        <v>689.3740849614322</v>
      </c>
      <c r="Q46" s="1">
        <f t="shared" si="5"/>
        <v>696.5561111335437</v>
      </c>
      <c r="R46" s="1">
        <f t="shared" si="5"/>
        <v>706.8207073312776</v>
      </c>
      <c r="S46" s="1">
        <f t="shared" si="5"/>
        <v>713.8477783863117</v>
      </c>
      <c r="T46" s="1">
        <f t="shared" si="5"/>
        <v>718.9627748176074</v>
      </c>
    </row>
    <row r="47" spans="1:20" ht="12.75">
      <c r="A47" s="5">
        <v>800</v>
      </c>
      <c r="B47" s="1">
        <f t="shared" si="6"/>
        <v>344.9929861996506</v>
      </c>
      <c r="C47" s="1">
        <f aca="true" t="shared" si="7" ref="C47:T48">10^(2.3055-0.51429*LOG10(C26)-0.1175*(LOG10(C26)^2))</f>
        <v>408.856593898401</v>
      </c>
      <c r="D47" s="1">
        <f t="shared" si="7"/>
        <v>458.3402857383931</v>
      </c>
      <c r="E47" s="1">
        <f t="shared" si="7"/>
        <v>507.55275134909965</v>
      </c>
      <c r="F47" s="1">
        <f t="shared" si="7"/>
        <v>535.7017008387945</v>
      </c>
      <c r="G47" s="1">
        <f t="shared" si="7"/>
        <v>555.2012968237843</v>
      </c>
      <c r="H47" s="1">
        <f t="shared" si="7"/>
        <v>569.9843760342991</v>
      </c>
      <c r="I47" s="1">
        <f t="shared" si="7"/>
        <v>581.8058003296369</v>
      </c>
      <c r="J47" s="1">
        <f t="shared" si="7"/>
        <v>599.9235185010732</v>
      </c>
      <c r="K47" s="1">
        <f t="shared" si="7"/>
        <v>613.4716022241054</v>
      </c>
      <c r="L47" s="1">
        <f t="shared" si="7"/>
        <v>624.1790650745564</v>
      </c>
      <c r="M47" s="1">
        <f t="shared" si="7"/>
        <v>632.9588054773909</v>
      </c>
      <c r="N47" s="1">
        <f t="shared" si="7"/>
        <v>640.3500294967953</v>
      </c>
      <c r="O47" s="1">
        <f t="shared" si="7"/>
        <v>652.2320065749781</v>
      </c>
      <c r="P47" s="1">
        <f t="shared" si="7"/>
        <v>663.490984790063</v>
      </c>
      <c r="Q47" s="1">
        <f t="shared" si="7"/>
        <v>672.2001178705865</v>
      </c>
      <c r="R47" s="1">
        <f t="shared" si="7"/>
        <v>684.9926004813473</v>
      </c>
      <c r="S47" s="1">
        <f t="shared" si="7"/>
        <v>694.0725940170213</v>
      </c>
      <c r="T47" s="1">
        <f t="shared" si="7"/>
        <v>700.9194208421269</v>
      </c>
    </row>
    <row r="48" spans="1:20" ht="12.75">
      <c r="A48" s="5">
        <v>1000</v>
      </c>
      <c r="B48" s="1">
        <f t="shared" si="6"/>
        <v>315.14854994683844</v>
      </c>
      <c r="C48" s="1">
        <f t="shared" si="7"/>
        <v>377.40475471497047</v>
      </c>
      <c r="D48" s="1">
        <f t="shared" si="7"/>
        <v>426.4343677061878</v>
      </c>
      <c r="E48" s="1">
        <f t="shared" si="7"/>
        <v>475.96296384986533</v>
      </c>
      <c r="F48" s="1">
        <f t="shared" si="7"/>
        <v>504.6846982439094</v>
      </c>
      <c r="G48" s="1">
        <f t="shared" si="7"/>
        <v>524.7715138225901</v>
      </c>
      <c r="H48" s="1">
        <f t="shared" si="7"/>
        <v>540.115000263806</v>
      </c>
      <c r="I48" s="1">
        <f t="shared" si="7"/>
        <v>552.4627046186547</v>
      </c>
      <c r="J48" s="1">
        <f t="shared" si="7"/>
        <v>571.535846653091</v>
      </c>
      <c r="K48" s="1">
        <f t="shared" si="7"/>
        <v>585.9297614019887</v>
      </c>
      <c r="L48" s="1">
        <f t="shared" si="7"/>
        <v>597.3954676757663</v>
      </c>
      <c r="M48" s="1">
        <f t="shared" si="7"/>
        <v>606.8627617312674</v>
      </c>
      <c r="N48" s="1">
        <f t="shared" si="7"/>
        <v>614.8834828632081</v>
      </c>
      <c r="O48" s="1">
        <f t="shared" si="7"/>
        <v>627.8863001266607</v>
      </c>
      <c r="P48" s="1">
        <f t="shared" si="7"/>
        <v>640.3500294967953</v>
      </c>
      <c r="Q48" s="1">
        <f t="shared" si="7"/>
        <v>650.103677764783</v>
      </c>
      <c r="R48" s="1">
        <f t="shared" si="7"/>
        <v>664.6493540124269</v>
      </c>
      <c r="S48" s="1">
        <f t="shared" si="7"/>
        <v>675.1730679661442</v>
      </c>
      <c r="T48" s="1">
        <f t="shared" si="7"/>
        <v>683.2504690854486</v>
      </c>
    </row>
    <row r="51" spans="1:20" ht="14.25">
      <c r="A51" s="5" t="s">
        <v>14</v>
      </c>
      <c r="B51" s="5" t="s">
        <v>5</v>
      </c>
      <c r="C51" s="5"/>
      <c r="D51" s="5"/>
      <c r="E51" s="8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38.25">
      <c r="A52" s="9" t="s">
        <v>42</v>
      </c>
      <c r="B52" s="7">
        <v>0.2</v>
      </c>
      <c r="C52" s="7">
        <v>0.5</v>
      </c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7">
        <v>6</v>
      </c>
      <c r="J52" s="7">
        <v>8</v>
      </c>
      <c r="K52" s="7">
        <v>10</v>
      </c>
      <c r="L52" s="7">
        <v>12</v>
      </c>
      <c r="M52" s="7">
        <v>14</v>
      </c>
      <c r="N52" s="7">
        <v>16</v>
      </c>
      <c r="O52" s="7">
        <v>20</v>
      </c>
      <c r="P52" s="7">
        <v>25</v>
      </c>
      <c r="Q52" s="7">
        <v>30</v>
      </c>
      <c r="R52" s="7">
        <v>40</v>
      </c>
      <c r="S52" s="7">
        <v>50</v>
      </c>
      <c r="T52" s="7">
        <v>60</v>
      </c>
    </row>
    <row r="53" spans="1:20" ht="12.75">
      <c r="A53" s="6">
        <v>3</v>
      </c>
      <c r="B53" s="1">
        <f aca="true" t="shared" si="8" ref="B53:B69">10^(2.0325-0.31583*LOG10(B11)-0.13748*(LOG10(B11)^2))</f>
        <v>59.42552932564141</v>
      </c>
      <c r="C53" s="1">
        <f aca="true" t="shared" si="9" ref="C53:T67">10^(2.0325-0.31583*LOG10(C11)-0.13748*(LOG10(C11)^2))</f>
        <v>46.845372271004344</v>
      </c>
      <c r="D53" s="1">
        <f t="shared" si="9"/>
        <v>38.484568622231684</v>
      </c>
      <c r="E53" s="1">
        <f t="shared" si="9"/>
        <v>31.165736689529368</v>
      </c>
      <c r="F53" s="1">
        <f t="shared" si="9"/>
        <v>27.36539839163411</v>
      </c>
      <c r="G53" s="1">
        <f t="shared" si="9"/>
        <v>24.879349286521816</v>
      </c>
      <c r="H53" s="1">
        <f t="shared" si="9"/>
        <v>23.06835555572436</v>
      </c>
      <c r="I53" s="1">
        <f t="shared" si="9"/>
        <v>21.66304858447177</v>
      </c>
      <c r="J53" s="1">
        <f t="shared" si="9"/>
        <v>19.57814241915838</v>
      </c>
      <c r="K53" s="1">
        <f t="shared" si="9"/>
        <v>18.069401295037903</v>
      </c>
      <c r="L53" s="1">
        <f t="shared" si="9"/>
        <v>16.90472920715523</v>
      </c>
      <c r="M53" s="1">
        <f t="shared" si="9"/>
        <v>15.966411896331842</v>
      </c>
      <c r="N53" s="1">
        <f t="shared" si="9"/>
        <v>15.187098002460587</v>
      </c>
      <c r="O53" s="1">
        <f t="shared" si="9"/>
        <v>13.952169232684518</v>
      </c>
      <c r="P53" s="1">
        <f t="shared" si="9"/>
        <v>12.798618685073512</v>
      </c>
      <c r="Q53" s="1">
        <f t="shared" si="9"/>
        <v>11.91410985444685</v>
      </c>
      <c r="R53" s="1">
        <f t="shared" si="9"/>
        <v>10.619658560077601</v>
      </c>
      <c r="S53" s="1">
        <f t="shared" si="9"/>
        <v>9.696758481419694</v>
      </c>
      <c r="T53" s="1">
        <f t="shared" si="9"/>
        <v>8.992627352239769</v>
      </c>
    </row>
    <row r="54" spans="1:20" ht="12.75">
      <c r="A54" s="5">
        <v>6</v>
      </c>
      <c r="B54" s="1">
        <f t="shared" si="8"/>
        <v>81.20387471357564</v>
      </c>
      <c r="C54" s="1">
        <f aca="true" t="shared" si="10" ref="C54:Q54">10^(2.0325-0.31583*LOG10(C12)-0.13748*(LOG10(C12)^2))</f>
        <v>66.48740391778475</v>
      </c>
      <c r="D54" s="1">
        <f t="shared" si="10"/>
        <v>56.21052119439873</v>
      </c>
      <c r="E54" s="1">
        <f t="shared" si="10"/>
        <v>46.845372271004344</v>
      </c>
      <c r="F54" s="1">
        <f t="shared" si="10"/>
        <v>41.82911880552404</v>
      </c>
      <c r="G54" s="1">
        <f t="shared" si="10"/>
        <v>38.484568622231684</v>
      </c>
      <c r="H54" s="1">
        <f t="shared" si="10"/>
        <v>36.014295328847155</v>
      </c>
      <c r="I54" s="1">
        <f t="shared" si="10"/>
        <v>34.07648747780702</v>
      </c>
      <c r="J54" s="1">
        <f t="shared" si="10"/>
        <v>31.165736689529368</v>
      </c>
      <c r="K54" s="1">
        <f t="shared" si="10"/>
        <v>29.030890397659093</v>
      </c>
      <c r="L54" s="1">
        <f t="shared" si="10"/>
        <v>27.36539839163411</v>
      </c>
      <c r="M54" s="1">
        <f t="shared" si="10"/>
        <v>26.011866652143777</v>
      </c>
      <c r="N54" s="1">
        <f t="shared" si="10"/>
        <v>24.879349286521816</v>
      </c>
      <c r="O54" s="1">
        <f t="shared" si="10"/>
        <v>23.06835555572436</v>
      </c>
      <c r="P54" s="1">
        <f t="shared" si="10"/>
        <v>21.357414713602566</v>
      </c>
      <c r="Q54" s="1">
        <f t="shared" si="10"/>
        <v>20.031992296991525</v>
      </c>
      <c r="R54" s="1">
        <f t="shared" si="9"/>
        <v>18.069401295037903</v>
      </c>
      <c r="S54" s="1">
        <f t="shared" si="9"/>
        <v>16.652155873972315</v>
      </c>
      <c r="T54" s="1">
        <f t="shared" si="9"/>
        <v>15.559923211282118</v>
      </c>
    </row>
    <row r="55" spans="1:20" ht="12.75">
      <c r="A55" s="5">
        <v>9</v>
      </c>
      <c r="B55" s="1">
        <f t="shared" si="8"/>
        <v>94.91813299329586</v>
      </c>
      <c r="C55" s="1">
        <f t="shared" si="9"/>
        <v>79.45944925809158</v>
      </c>
      <c r="D55" s="1">
        <f t="shared" si="9"/>
        <v>68.31426972518463</v>
      </c>
      <c r="E55" s="1">
        <f t="shared" si="9"/>
        <v>57.895946137617344</v>
      </c>
      <c r="F55" s="1">
        <f t="shared" si="9"/>
        <v>52.2063312371706</v>
      </c>
      <c r="G55" s="1">
        <f t="shared" si="9"/>
        <v>48.36773239108124</v>
      </c>
      <c r="H55" s="1">
        <f t="shared" si="9"/>
        <v>45.508248694731996</v>
      </c>
      <c r="I55" s="1">
        <f t="shared" si="9"/>
        <v>43.25008092448044</v>
      </c>
      <c r="J55" s="1">
        <f t="shared" si="9"/>
        <v>39.832186280288774</v>
      </c>
      <c r="K55" s="1">
        <f t="shared" si="9"/>
        <v>37.30466981556525</v>
      </c>
      <c r="L55" s="1">
        <f t="shared" si="9"/>
        <v>35.32006711832831</v>
      </c>
      <c r="M55" s="1">
        <f t="shared" si="9"/>
        <v>33.698609472273695</v>
      </c>
      <c r="N55" s="1">
        <f t="shared" si="9"/>
        <v>32.3357849257279</v>
      </c>
      <c r="O55" s="1">
        <f t="shared" si="9"/>
        <v>30.144433313231602</v>
      </c>
      <c r="P55" s="1">
        <f t="shared" si="9"/>
        <v>28.059844835463874</v>
      </c>
      <c r="Q55" s="1">
        <f t="shared" si="9"/>
        <v>26.43489743811101</v>
      </c>
      <c r="R55" s="1">
        <f t="shared" si="9"/>
        <v>24.011643868788934</v>
      </c>
      <c r="S55" s="1">
        <f t="shared" si="9"/>
        <v>22.248190521829233</v>
      </c>
      <c r="T55" s="1">
        <f t="shared" si="9"/>
        <v>20.880869431182727</v>
      </c>
    </row>
    <row r="56" spans="1:20" ht="12.75">
      <c r="A56" s="5">
        <v>12</v>
      </c>
      <c r="B56" s="1">
        <f t="shared" si="8"/>
        <v>104.77648621180633</v>
      </c>
      <c r="C56" s="1">
        <f t="shared" si="9"/>
        <v>89.10363891832361</v>
      </c>
      <c r="D56" s="1">
        <f t="shared" si="9"/>
        <v>77.5232524802397</v>
      </c>
      <c r="E56" s="1">
        <f t="shared" si="9"/>
        <v>66.48740391778475</v>
      </c>
      <c r="F56" s="1">
        <f t="shared" si="9"/>
        <v>60.3724832724624</v>
      </c>
      <c r="G56" s="1">
        <f t="shared" si="9"/>
        <v>56.21052119439873</v>
      </c>
      <c r="H56" s="1">
        <f t="shared" si="9"/>
        <v>53.090472472208575</v>
      </c>
      <c r="I56" s="1">
        <f t="shared" si="9"/>
        <v>50.6143256232503</v>
      </c>
      <c r="J56" s="1">
        <f t="shared" si="9"/>
        <v>46.845372271004344</v>
      </c>
      <c r="K56" s="1">
        <f t="shared" si="9"/>
        <v>44.041320596736206</v>
      </c>
      <c r="L56" s="1">
        <f t="shared" si="9"/>
        <v>41.82911880552404</v>
      </c>
      <c r="M56" s="1">
        <f t="shared" si="9"/>
        <v>40.01465647090937</v>
      </c>
      <c r="N56" s="1">
        <f t="shared" si="9"/>
        <v>38.484568622231684</v>
      </c>
      <c r="O56" s="1">
        <f t="shared" si="9"/>
        <v>36.014295328847155</v>
      </c>
      <c r="P56" s="1">
        <f t="shared" si="9"/>
        <v>33.65252419360472</v>
      </c>
      <c r="Q56" s="1">
        <f t="shared" si="9"/>
        <v>31.803145239500807</v>
      </c>
      <c r="R56" s="1">
        <f t="shared" si="9"/>
        <v>29.030890397659093</v>
      </c>
      <c r="S56" s="1">
        <f t="shared" si="9"/>
        <v>27.00211235347415</v>
      </c>
      <c r="T56" s="1">
        <f t="shared" si="9"/>
        <v>25.422115387305897</v>
      </c>
    </row>
    <row r="57" spans="1:20" ht="12.75">
      <c r="A57" s="5">
        <v>15</v>
      </c>
      <c r="B57" s="1">
        <f t="shared" si="8"/>
        <v>112.35574402554977</v>
      </c>
      <c r="C57" s="1">
        <f t="shared" si="9"/>
        <v>96.72276888038921</v>
      </c>
      <c r="D57" s="1">
        <f t="shared" si="9"/>
        <v>84.93289831894049</v>
      </c>
      <c r="E57" s="1">
        <f t="shared" si="9"/>
        <v>73.51805596064416</v>
      </c>
      <c r="F57" s="1">
        <f t="shared" si="9"/>
        <v>67.11811882362741</v>
      </c>
      <c r="G57" s="1">
        <f t="shared" si="9"/>
        <v>62.73110394277985</v>
      </c>
      <c r="H57" s="1">
        <f t="shared" si="9"/>
        <v>59.42552932564141</v>
      </c>
      <c r="I57" s="1">
        <f t="shared" si="9"/>
        <v>56.791700122322496</v>
      </c>
      <c r="J57" s="1">
        <f t="shared" si="9"/>
        <v>52.76460509532544</v>
      </c>
      <c r="K57" s="1">
        <f t="shared" si="9"/>
        <v>49.75394032411213</v>
      </c>
      <c r="L57" s="1">
        <f t="shared" si="9"/>
        <v>47.369719189067816</v>
      </c>
      <c r="M57" s="1">
        <f t="shared" si="9"/>
        <v>45.40807928770641</v>
      </c>
      <c r="N57" s="1">
        <f t="shared" si="9"/>
        <v>43.749520738050165</v>
      </c>
      <c r="O57" s="1">
        <f t="shared" si="9"/>
        <v>41.06319608594945</v>
      </c>
      <c r="P57" s="1">
        <f t="shared" si="9"/>
        <v>38.484568622231684</v>
      </c>
      <c r="Q57" s="1">
        <f t="shared" si="9"/>
        <v>36.45809707504241</v>
      </c>
      <c r="R57" s="1">
        <f t="shared" si="9"/>
        <v>33.40787583647863</v>
      </c>
      <c r="S57" s="1">
        <f t="shared" si="9"/>
        <v>31.165736689529368</v>
      </c>
      <c r="T57" s="1">
        <f t="shared" si="9"/>
        <v>29.413471812535253</v>
      </c>
    </row>
    <row r="58" spans="1:20" ht="12.75">
      <c r="A58" s="5">
        <v>25</v>
      </c>
      <c r="B58" s="1">
        <f t="shared" si="8"/>
        <v>128.9165583791579</v>
      </c>
      <c r="C58" s="1">
        <f t="shared" si="9"/>
        <v>114.12458744833735</v>
      </c>
      <c r="D58" s="1">
        <f t="shared" si="9"/>
        <v>102.3546998417891</v>
      </c>
      <c r="E58" s="1">
        <f t="shared" si="9"/>
        <v>90.49137836112355</v>
      </c>
      <c r="F58" s="1">
        <f t="shared" si="9"/>
        <v>83.64186478829731</v>
      </c>
      <c r="G58" s="1">
        <f t="shared" si="9"/>
        <v>78.86375719809496</v>
      </c>
      <c r="H58" s="1">
        <f t="shared" si="9"/>
        <v>75.21826730338378</v>
      </c>
      <c r="I58" s="1">
        <f t="shared" si="9"/>
        <v>72.2853262648839</v>
      </c>
      <c r="J58" s="1">
        <f t="shared" si="9"/>
        <v>67.75144620265621</v>
      </c>
      <c r="K58" s="1">
        <f t="shared" si="9"/>
        <v>64.32193361892263</v>
      </c>
      <c r="L58" s="1">
        <f t="shared" si="9"/>
        <v>61.58109829921646</v>
      </c>
      <c r="M58" s="1">
        <f t="shared" si="9"/>
        <v>59.309138214009856</v>
      </c>
      <c r="N58" s="1">
        <f t="shared" si="9"/>
        <v>57.37603359124979</v>
      </c>
      <c r="O58" s="1">
        <f t="shared" si="9"/>
        <v>54.22077289602769</v>
      </c>
      <c r="P58" s="1">
        <f t="shared" si="9"/>
        <v>51.16291856513379</v>
      </c>
      <c r="Q58" s="1">
        <f t="shared" si="9"/>
        <v>48.73912119351932</v>
      </c>
      <c r="R58" s="1">
        <f t="shared" si="9"/>
        <v>45.05501746697064</v>
      </c>
      <c r="S58" s="1">
        <f t="shared" si="9"/>
        <v>42.318223638738885</v>
      </c>
      <c r="T58" s="1">
        <f t="shared" si="9"/>
        <v>40.16163003019078</v>
      </c>
    </row>
    <row r="59" spans="1:20" ht="12.75">
      <c r="A59" s="5">
        <v>50</v>
      </c>
      <c r="B59" s="1">
        <f t="shared" si="8"/>
        <v>147.80703876790344</v>
      </c>
      <c r="C59" s="1">
        <f t="shared" si="9"/>
        <v>135.90474546818817</v>
      </c>
      <c r="D59" s="1">
        <f t="shared" si="9"/>
        <v>125.43579829836277</v>
      </c>
      <c r="E59" s="1">
        <f t="shared" si="9"/>
        <v>114.12458744833735</v>
      </c>
      <c r="F59" s="1">
        <f t="shared" si="9"/>
        <v>107.27125635292694</v>
      </c>
      <c r="G59" s="1">
        <f t="shared" si="9"/>
        <v>102.3546998417891</v>
      </c>
      <c r="H59" s="1">
        <f t="shared" si="9"/>
        <v>98.52905777662176</v>
      </c>
      <c r="I59" s="1">
        <f t="shared" si="9"/>
        <v>95.40433615805486</v>
      </c>
      <c r="J59" s="1">
        <f t="shared" si="9"/>
        <v>90.49137836112355</v>
      </c>
      <c r="K59" s="1">
        <f t="shared" si="9"/>
        <v>86.70784735231713</v>
      </c>
      <c r="L59" s="1">
        <f t="shared" si="9"/>
        <v>83.64186478829731</v>
      </c>
      <c r="M59" s="1">
        <f t="shared" si="9"/>
        <v>81.07155879436094</v>
      </c>
      <c r="N59" s="1">
        <f t="shared" si="9"/>
        <v>78.86375719809496</v>
      </c>
      <c r="O59" s="1">
        <f t="shared" si="9"/>
        <v>75.21826730338378</v>
      </c>
      <c r="P59" s="1">
        <f t="shared" si="9"/>
        <v>71.63472714851731</v>
      </c>
      <c r="Q59" s="1">
        <f t="shared" si="9"/>
        <v>68.75795609013386</v>
      </c>
      <c r="R59" s="1">
        <f t="shared" si="9"/>
        <v>64.32193361892263</v>
      </c>
      <c r="S59" s="1">
        <f t="shared" si="9"/>
        <v>60.975312936535424</v>
      </c>
      <c r="T59" s="1">
        <f t="shared" si="9"/>
        <v>58.306222193078355</v>
      </c>
    </row>
    <row r="60" spans="1:20" ht="12.75">
      <c r="A60" s="5">
        <v>75</v>
      </c>
      <c r="B60" s="1">
        <f t="shared" si="8"/>
        <v>155.9133489550041</v>
      </c>
      <c r="C60" s="1">
        <f t="shared" si="9"/>
        <v>146.57386690259776</v>
      </c>
      <c r="D60" s="1">
        <f t="shared" si="9"/>
        <v>137.5723212565853</v>
      </c>
      <c r="E60" s="1">
        <f t="shared" si="9"/>
        <v>127.28476666959615</v>
      </c>
      <c r="F60" s="1">
        <f t="shared" si="9"/>
        <v>120.82131971809174</v>
      </c>
      <c r="G60" s="1">
        <f t="shared" si="9"/>
        <v>116.08942024006207</v>
      </c>
      <c r="H60" s="1">
        <f t="shared" si="9"/>
        <v>112.35574402554977</v>
      </c>
      <c r="I60" s="1">
        <f t="shared" si="9"/>
        <v>109.27377967179943</v>
      </c>
      <c r="J60" s="1">
        <f t="shared" si="9"/>
        <v>104.37096520182932</v>
      </c>
      <c r="K60" s="1">
        <f t="shared" si="9"/>
        <v>100.54882451393098</v>
      </c>
      <c r="L60" s="1">
        <f t="shared" si="9"/>
        <v>97.42248453831748</v>
      </c>
      <c r="M60" s="1">
        <f t="shared" si="9"/>
        <v>94.78175245990775</v>
      </c>
      <c r="N60" s="1">
        <f t="shared" si="9"/>
        <v>92.49912044513098</v>
      </c>
      <c r="O60" s="1">
        <f t="shared" si="9"/>
        <v>88.70121351886881</v>
      </c>
      <c r="P60" s="1">
        <f t="shared" si="9"/>
        <v>84.93289831894049</v>
      </c>
      <c r="Q60" s="1">
        <f t="shared" si="9"/>
        <v>81.88270717164005</v>
      </c>
      <c r="R60" s="1">
        <f t="shared" si="9"/>
        <v>77.13526414274365</v>
      </c>
      <c r="S60" s="1">
        <f t="shared" si="9"/>
        <v>73.51805596064416</v>
      </c>
      <c r="T60" s="1">
        <f t="shared" si="9"/>
        <v>70.61090548927353</v>
      </c>
    </row>
    <row r="61" spans="1:20" ht="12.75">
      <c r="A61" s="5">
        <v>100</v>
      </c>
      <c r="B61" s="1">
        <f t="shared" si="8"/>
        <v>160.01655393391678</v>
      </c>
      <c r="C61" s="1">
        <f t="shared" si="9"/>
        <v>152.81761103566768</v>
      </c>
      <c r="D61" s="1">
        <f t="shared" si="9"/>
        <v>145.15051827979207</v>
      </c>
      <c r="E61" s="1">
        <f t="shared" si="9"/>
        <v>135.90474546818817</v>
      </c>
      <c r="F61" s="1">
        <f t="shared" si="9"/>
        <v>129.9051626689802</v>
      </c>
      <c r="G61" s="1">
        <f t="shared" si="9"/>
        <v>125.43579829836277</v>
      </c>
      <c r="H61" s="1">
        <f t="shared" si="9"/>
        <v>121.86772900029369</v>
      </c>
      <c r="I61" s="1">
        <f t="shared" si="9"/>
        <v>118.89660835470124</v>
      </c>
      <c r="J61" s="1">
        <f t="shared" si="9"/>
        <v>114.12458744833735</v>
      </c>
      <c r="K61" s="1">
        <f t="shared" si="9"/>
        <v>110.36747350850935</v>
      </c>
      <c r="L61" s="1">
        <f t="shared" si="9"/>
        <v>107.27125635292694</v>
      </c>
      <c r="M61" s="1">
        <f t="shared" si="9"/>
        <v>104.64026167402491</v>
      </c>
      <c r="N61" s="1">
        <f t="shared" si="9"/>
        <v>102.3546998417891</v>
      </c>
      <c r="O61" s="1">
        <f t="shared" si="9"/>
        <v>98.52905777662176</v>
      </c>
      <c r="P61" s="1">
        <f t="shared" si="9"/>
        <v>94.70552046973414</v>
      </c>
      <c r="Q61" s="1">
        <f t="shared" si="9"/>
        <v>91.59074806079252</v>
      </c>
      <c r="R61" s="1">
        <f t="shared" si="9"/>
        <v>86.70784735231713</v>
      </c>
      <c r="S61" s="1">
        <f t="shared" si="9"/>
        <v>82.95909966766084</v>
      </c>
      <c r="T61" s="1">
        <f t="shared" si="9"/>
        <v>79.92853616317753</v>
      </c>
    </row>
    <row r="62" spans="1:20" ht="12.75">
      <c r="A62" s="5">
        <v>150</v>
      </c>
      <c r="B62" s="1">
        <f t="shared" si="8"/>
        <v>163.22166776083955</v>
      </c>
      <c r="C62" s="1">
        <f t="shared" si="9"/>
        <v>159.3749435748314</v>
      </c>
      <c r="D62" s="1">
        <f t="shared" si="9"/>
        <v>153.94049255344345</v>
      </c>
      <c r="E62" s="1">
        <f t="shared" si="9"/>
        <v>146.57386690259776</v>
      </c>
      <c r="F62" s="1">
        <f t="shared" si="9"/>
        <v>141.48530423793895</v>
      </c>
      <c r="G62" s="1">
        <f t="shared" si="9"/>
        <v>137.5723212565853</v>
      </c>
      <c r="H62" s="1">
        <f t="shared" si="9"/>
        <v>134.3830155125084</v>
      </c>
      <c r="I62" s="1">
        <f t="shared" si="9"/>
        <v>131.68673532863593</v>
      </c>
      <c r="J62" s="1">
        <f t="shared" si="9"/>
        <v>127.28476666959615</v>
      </c>
      <c r="K62" s="1">
        <f t="shared" si="9"/>
        <v>123.7611705086003</v>
      </c>
      <c r="L62" s="1">
        <f t="shared" si="9"/>
        <v>120.82131971809174</v>
      </c>
      <c r="M62" s="1">
        <f t="shared" si="9"/>
        <v>118.29863723304331</v>
      </c>
      <c r="N62" s="1">
        <f t="shared" si="9"/>
        <v>116.08942024006207</v>
      </c>
      <c r="O62" s="1">
        <f t="shared" si="9"/>
        <v>112.35574402554977</v>
      </c>
      <c r="P62" s="1">
        <f t="shared" si="9"/>
        <v>108.58062633770993</v>
      </c>
      <c r="Q62" s="1">
        <f t="shared" si="9"/>
        <v>105.47403346793365</v>
      </c>
      <c r="R62" s="1">
        <f t="shared" si="9"/>
        <v>100.54882451393098</v>
      </c>
      <c r="S62" s="1">
        <f t="shared" si="9"/>
        <v>96.72276888038921</v>
      </c>
      <c r="T62" s="1">
        <f t="shared" si="9"/>
        <v>93.60163837020153</v>
      </c>
    </row>
    <row r="63" spans="1:20" ht="12.75">
      <c r="A63" s="5">
        <v>200</v>
      </c>
      <c r="B63" s="1">
        <f t="shared" si="8"/>
        <v>163.57543887531358</v>
      </c>
      <c r="C63" s="1">
        <f t="shared" si="9"/>
        <v>162.25406067824218</v>
      </c>
      <c r="D63" s="1">
        <f t="shared" si="9"/>
        <v>158.59849703568864</v>
      </c>
      <c r="E63" s="1">
        <f t="shared" si="9"/>
        <v>152.81761103566768</v>
      </c>
      <c r="F63" s="1">
        <f t="shared" si="9"/>
        <v>148.5432216543565</v>
      </c>
      <c r="G63" s="1">
        <f t="shared" si="9"/>
        <v>145.15051827979207</v>
      </c>
      <c r="H63" s="1">
        <f t="shared" si="9"/>
        <v>142.3300134299856</v>
      </c>
      <c r="I63" s="1">
        <f t="shared" si="9"/>
        <v>139.91175426615143</v>
      </c>
      <c r="J63" s="1">
        <f t="shared" si="9"/>
        <v>135.90474546818817</v>
      </c>
      <c r="K63" s="1">
        <f t="shared" si="9"/>
        <v>132.6499776897889</v>
      </c>
      <c r="L63" s="1">
        <f t="shared" si="9"/>
        <v>129.9051626689802</v>
      </c>
      <c r="M63" s="1">
        <f t="shared" si="9"/>
        <v>127.53003953809231</v>
      </c>
      <c r="N63" s="1">
        <f t="shared" si="9"/>
        <v>125.43579829836277</v>
      </c>
      <c r="O63" s="1">
        <f t="shared" si="9"/>
        <v>121.86772900029369</v>
      </c>
      <c r="P63" s="1">
        <f t="shared" si="9"/>
        <v>118.22528320076425</v>
      </c>
      <c r="Q63" s="1">
        <f t="shared" si="9"/>
        <v>115.20295992995483</v>
      </c>
      <c r="R63" s="1">
        <f t="shared" si="9"/>
        <v>110.36747350850935</v>
      </c>
      <c r="S63" s="1">
        <f t="shared" si="9"/>
        <v>106.57550669859256</v>
      </c>
      <c r="T63" s="1">
        <f t="shared" si="9"/>
        <v>103.45993444721272</v>
      </c>
    </row>
    <row r="64" spans="1:20" ht="12.75">
      <c r="A64" s="5">
        <v>250</v>
      </c>
      <c r="B64" s="1">
        <f t="shared" si="8"/>
        <v>162.73902199848143</v>
      </c>
      <c r="C64" s="1">
        <f t="shared" si="9"/>
        <v>163.4071335855697</v>
      </c>
      <c r="D64" s="1">
        <f t="shared" si="9"/>
        <v>161.20747813622103</v>
      </c>
      <c r="E64" s="1">
        <f t="shared" si="9"/>
        <v>156.77261491333667</v>
      </c>
      <c r="F64" s="1">
        <f t="shared" si="9"/>
        <v>153.2130407730276</v>
      </c>
      <c r="G64" s="1">
        <f t="shared" si="9"/>
        <v>150.28860953684466</v>
      </c>
      <c r="H64" s="1">
        <f t="shared" si="9"/>
        <v>147.80703876790344</v>
      </c>
      <c r="I64" s="1">
        <f t="shared" si="9"/>
        <v>145.64908966374293</v>
      </c>
      <c r="J64" s="1">
        <f t="shared" si="9"/>
        <v>142.0210687251894</v>
      </c>
      <c r="K64" s="1">
        <f t="shared" si="9"/>
        <v>139.0325494662781</v>
      </c>
      <c r="L64" s="1">
        <f t="shared" si="9"/>
        <v>136.48680358605725</v>
      </c>
      <c r="M64" s="1">
        <f t="shared" si="9"/>
        <v>134.26681625322433</v>
      </c>
      <c r="N64" s="1">
        <f t="shared" si="9"/>
        <v>132.2971024429132</v>
      </c>
      <c r="O64" s="1">
        <f t="shared" si="9"/>
        <v>128.916558379158</v>
      </c>
      <c r="P64" s="1">
        <f t="shared" si="9"/>
        <v>125.43579829836277</v>
      </c>
      <c r="Q64" s="1">
        <f t="shared" si="9"/>
        <v>122.52641294492231</v>
      </c>
      <c r="R64" s="1">
        <f t="shared" si="9"/>
        <v>117.83431054144323</v>
      </c>
      <c r="S64" s="1">
        <f t="shared" si="9"/>
        <v>114.12458744833735</v>
      </c>
      <c r="T64" s="1">
        <f t="shared" si="9"/>
        <v>111.0577728933334</v>
      </c>
    </row>
    <row r="65" spans="1:20" ht="12.75">
      <c r="A65" s="5">
        <v>300</v>
      </c>
      <c r="B65" s="1">
        <f t="shared" si="8"/>
        <v>161.3450722083837</v>
      </c>
      <c r="C65" s="1">
        <f t="shared" si="9"/>
        <v>163.63150553289825</v>
      </c>
      <c r="D65" s="1">
        <f t="shared" si="9"/>
        <v>162.65149602620045</v>
      </c>
      <c r="E65" s="1">
        <f t="shared" si="9"/>
        <v>159.3749435748314</v>
      </c>
      <c r="F65" s="1">
        <f t="shared" si="9"/>
        <v>156.4452834896022</v>
      </c>
      <c r="G65" s="1">
        <f t="shared" si="9"/>
        <v>153.94049255344345</v>
      </c>
      <c r="H65" s="1">
        <f t="shared" si="9"/>
        <v>151.7668318650876</v>
      </c>
      <c r="I65" s="1">
        <f t="shared" si="9"/>
        <v>149.8481828600226</v>
      </c>
      <c r="J65" s="1">
        <f t="shared" si="9"/>
        <v>146.57386690259776</v>
      </c>
      <c r="K65" s="1">
        <f t="shared" si="9"/>
        <v>143.83851884779534</v>
      </c>
      <c r="L65" s="1">
        <f t="shared" si="9"/>
        <v>141.48530423793895</v>
      </c>
      <c r="M65" s="1">
        <f t="shared" si="9"/>
        <v>139.41777031401836</v>
      </c>
      <c r="N65" s="1">
        <f t="shared" si="9"/>
        <v>137.5723212565853</v>
      </c>
      <c r="O65" s="1">
        <f t="shared" si="9"/>
        <v>134.3830155125084</v>
      </c>
      <c r="P65" s="1">
        <f t="shared" si="9"/>
        <v>131.07266334466794</v>
      </c>
      <c r="Q65" s="1">
        <f t="shared" si="9"/>
        <v>128.28689674679305</v>
      </c>
      <c r="R65" s="1">
        <f t="shared" si="9"/>
        <v>123.7611705086003</v>
      </c>
      <c r="S65" s="1">
        <f t="shared" si="9"/>
        <v>120.15637300183606</v>
      </c>
      <c r="T65" s="1">
        <f t="shared" si="9"/>
        <v>117.15976827765057</v>
      </c>
    </row>
    <row r="66" spans="1:20" ht="12.75">
      <c r="A66" s="5">
        <v>400</v>
      </c>
      <c r="B66" s="1">
        <f t="shared" si="8"/>
        <v>157.89001237236297</v>
      </c>
      <c r="C66" s="1">
        <f t="shared" si="9"/>
        <v>162.66762529628653</v>
      </c>
      <c r="D66" s="1">
        <f t="shared" si="9"/>
        <v>163.62999896593118</v>
      </c>
      <c r="E66" s="1">
        <f t="shared" si="9"/>
        <v>162.25406067824218</v>
      </c>
      <c r="F66" s="1">
        <f t="shared" si="9"/>
        <v>160.38459443177223</v>
      </c>
      <c r="G66" s="1">
        <f t="shared" si="9"/>
        <v>158.59849703568864</v>
      </c>
      <c r="H66" s="1">
        <f t="shared" si="9"/>
        <v>156.95951433916153</v>
      </c>
      <c r="I66" s="1">
        <f t="shared" si="9"/>
        <v>155.46130949392366</v>
      </c>
      <c r="J66" s="1">
        <f t="shared" si="9"/>
        <v>152.81761103566768</v>
      </c>
      <c r="K66" s="1">
        <f t="shared" si="9"/>
        <v>150.54164083223174</v>
      </c>
      <c r="L66" s="1">
        <f t="shared" si="9"/>
        <v>148.5432216543565</v>
      </c>
      <c r="M66" s="1">
        <f t="shared" si="9"/>
        <v>146.76062594034556</v>
      </c>
      <c r="N66" s="1">
        <f t="shared" si="9"/>
        <v>145.15051827979207</v>
      </c>
      <c r="O66" s="1">
        <f t="shared" si="9"/>
        <v>142.3300134299856</v>
      </c>
      <c r="P66" s="1">
        <f t="shared" si="9"/>
        <v>139.3570083707736</v>
      </c>
      <c r="Q66" s="1">
        <f t="shared" si="9"/>
        <v>136.82298245440353</v>
      </c>
      <c r="R66" s="1">
        <f t="shared" si="9"/>
        <v>132.6499776897889</v>
      </c>
      <c r="S66" s="1">
        <f t="shared" si="9"/>
        <v>129.2808401724898</v>
      </c>
      <c r="T66" s="1">
        <f t="shared" si="9"/>
        <v>126.45206395322002</v>
      </c>
    </row>
    <row r="67" spans="1:20" ht="12.75">
      <c r="A67" s="5">
        <v>600</v>
      </c>
      <c r="B67" s="1">
        <f t="shared" si="8"/>
        <v>150.5972301356525</v>
      </c>
      <c r="C67" s="1">
        <f t="shared" si="9"/>
        <v>158.63433494007185</v>
      </c>
      <c r="D67" s="1">
        <f t="shared" si="9"/>
        <v>162.2731386438285</v>
      </c>
      <c r="E67" s="1">
        <f t="shared" si="9"/>
        <v>163.63150553289825</v>
      </c>
      <c r="F67" s="1">
        <f t="shared" si="9"/>
        <v>163.3416731549512</v>
      </c>
      <c r="G67" s="1">
        <f t="shared" si="9"/>
        <v>162.65149602620045</v>
      </c>
      <c r="H67" s="1">
        <f t="shared" si="9"/>
        <v>161.84255949984822</v>
      </c>
      <c r="I67" s="1">
        <f t="shared" si="9"/>
        <v>161.00683549467735</v>
      </c>
      <c r="J67" s="1">
        <f t="shared" si="9"/>
        <v>159.3749435748314</v>
      </c>
      <c r="K67" s="1">
        <f t="shared" si="9"/>
        <v>157.85174245253884</v>
      </c>
      <c r="L67" s="1">
        <f t="shared" si="9"/>
        <v>156.4452834896022</v>
      </c>
      <c r="M67" s="1">
        <f t="shared" si="9"/>
        <v>155.1457587661838</v>
      </c>
      <c r="N67" s="1">
        <f t="shared" si="9"/>
        <v>153.94049255344345</v>
      </c>
      <c r="O67" s="1">
        <f t="shared" si="9"/>
        <v>151.7668318650876</v>
      </c>
      <c r="P67" s="1">
        <f t="shared" si="9"/>
        <v>149.4016141406338</v>
      </c>
      <c r="Q67" s="1">
        <f t="shared" si="9"/>
        <v>147.33381309034914</v>
      </c>
      <c r="R67" s="1">
        <f t="shared" si="9"/>
        <v>143.83851884779534</v>
      </c>
      <c r="S67" s="1">
        <f t="shared" si="9"/>
        <v>140.9445488932537</v>
      </c>
      <c r="T67" s="1">
        <f t="shared" si="9"/>
        <v>138.47039825715962</v>
      </c>
    </row>
    <row r="68" spans="1:20" ht="12.75">
      <c r="A68" s="5">
        <v>800</v>
      </c>
      <c r="B68" s="1">
        <f t="shared" si="8"/>
        <v>143.90457694705736</v>
      </c>
      <c r="C68" s="1">
        <f aca="true" t="shared" si="11" ref="C68:T69">10^(2.0325-0.31583*LOG10(C26)-0.13748*(LOG10(C26)^2))</f>
        <v>153.98912900055672</v>
      </c>
      <c r="D68" s="1">
        <f t="shared" si="11"/>
        <v>159.40802152727557</v>
      </c>
      <c r="E68" s="1">
        <f t="shared" si="11"/>
        <v>162.66762529628653</v>
      </c>
      <c r="F68" s="1">
        <f t="shared" si="11"/>
        <v>163.51433989470735</v>
      </c>
      <c r="G68" s="1">
        <f t="shared" si="11"/>
        <v>163.62999896593118</v>
      </c>
      <c r="H68" s="1">
        <f t="shared" si="11"/>
        <v>163.4414422255653</v>
      </c>
      <c r="I68" s="1">
        <f t="shared" si="11"/>
        <v>163.10746007443421</v>
      </c>
      <c r="J68" s="1">
        <f t="shared" si="11"/>
        <v>162.25406067824218</v>
      </c>
      <c r="K68" s="1">
        <f t="shared" si="11"/>
        <v>161.3204753775751</v>
      </c>
      <c r="L68" s="1">
        <f t="shared" si="11"/>
        <v>160.38459443177223</v>
      </c>
      <c r="M68" s="1">
        <f t="shared" si="11"/>
        <v>159.47404135025545</v>
      </c>
      <c r="N68" s="1">
        <f t="shared" si="11"/>
        <v>158.59849703568864</v>
      </c>
      <c r="O68" s="1">
        <f t="shared" si="11"/>
        <v>156.95951433916153</v>
      </c>
      <c r="P68" s="1">
        <f t="shared" si="11"/>
        <v>155.1067328176488</v>
      </c>
      <c r="Q68" s="1">
        <f t="shared" si="11"/>
        <v>153.43973928466832</v>
      </c>
      <c r="R68" s="1">
        <f t="shared" si="11"/>
        <v>150.54164083223174</v>
      </c>
      <c r="S68" s="1">
        <f t="shared" si="11"/>
        <v>148.07928518197158</v>
      </c>
      <c r="T68" s="1">
        <f t="shared" si="11"/>
        <v>145.93619861133845</v>
      </c>
    </row>
    <row r="69" spans="1:20" ht="12.75">
      <c r="A69" s="5">
        <v>1000</v>
      </c>
      <c r="B69" s="1">
        <f t="shared" si="8"/>
        <v>137.97661845087848</v>
      </c>
      <c r="C69" s="1">
        <f t="shared" si="11"/>
        <v>149.4592443610976</v>
      </c>
      <c r="D69" s="1">
        <f t="shared" si="11"/>
        <v>156.15416440488195</v>
      </c>
      <c r="E69" s="1">
        <f t="shared" si="11"/>
        <v>160.82560920255057</v>
      </c>
      <c r="F69" s="1">
        <f t="shared" si="11"/>
        <v>162.53841523251174</v>
      </c>
      <c r="G69" s="1">
        <f t="shared" si="11"/>
        <v>163.27800507628828</v>
      </c>
      <c r="H69" s="1">
        <f t="shared" si="11"/>
        <v>163.57543887531358</v>
      </c>
      <c r="I69" s="1">
        <f t="shared" si="11"/>
        <v>163.63819479657204</v>
      </c>
      <c r="J69" s="1">
        <f t="shared" si="11"/>
        <v>163.4071335855697</v>
      </c>
      <c r="K69" s="1">
        <f t="shared" si="11"/>
        <v>162.95064385519385</v>
      </c>
      <c r="L69" s="1">
        <f t="shared" si="11"/>
        <v>162.39931184891987</v>
      </c>
      <c r="M69" s="1">
        <f t="shared" si="11"/>
        <v>161.80930004319023</v>
      </c>
      <c r="N69" s="1">
        <f t="shared" si="11"/>
        <v>161.20747813622103</v>
      </c>
      <c r="O69" s="1">
        <f t="shared" si="11"/>
        <v>160.01655393391678</v>
      </c>
      <c r="P69" s="1">
        <f t="shared" si="11"/>
        <v>158.59849703568864</v>
      </c>
      <c r="Q69" s="1">
        <f t="shared" si="11"/>
        <v>157.2755512450765</v>
      </c>
      <c r="R69" s="1">
        <f t="shared" si="11"/>
        <v>154.89756540924535</v>
      </c>
      <c r="S69" s="1">
        <f t="shared" si="11"/>
        <v>152.81761103566768</v>
      </c>
      <c r="T69" s="1">
        <f t="shared" si="11"/>
        <v>150.97223102684066</v>
      </c>
    </row>
    <row r="72" spans="1:20" ht="14.25">
      <c r="A72" s="5" t="s">
        <v>13</v>
      </c>
      <c r="B72" s="5" t="s">
        <v>5</v>
      </c>
      <c r="C72" s="5"/>
      <c r="D72" s="5"/>
      <c r="E72" s="8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38.25">
      <c r="A73" s="9" t="s">
        <v>42</v>
      </c>
      <c r="B73" s="7">
        <v>0.2</v>
      </c>
      <c r="C73" s="7">
        <v>0.5</v>
      </c>
      <c r="D73" s="7">
        <v>1</v>
      </c>
      <c r="E73" s="7">
        <v>2</v>
      </c>
      <c r="F73" s="7">
        <v>3</v>
      </c>
      <c r="G73" s="7">
        <v>4</v>
      </c>
      <c r="H73" s="7">
        <v>5</v>
      </c>
      <c r="I73" s="7">
        <v>6</v>
      </c>
      <c r="J73" s="7">
        <v>8</v>
      </c>
      <c r="K73" s="7">
        <v>10</v>
      </c>
      <c r="L73" s="7">
        <v>12</v>
      </c>
      <c r="M73" s="7">
        <v>14</v>
      </c>
      <c r="N73" s="7">
        <v>16</v>
      </c>
      <c r="O73" s="7">
        <v>20</v>
      </c>
      <c r="P73" s="7">
        <v>25</v>
      </c>
      <c r="Q73" s="7">
        <v>30</v>
      </c>
      <c r="R73" s="7">
        <v>40</v>
      </c>
      <c r="S73" s="7">
        <v>50</v>
      </c>
      <c r="T73" s="7">
        <v>60</v>
      </c>
    </row>
    <row r="74" spans="1:20" ht="12.75">
      <c r="A74" s="6">
        <v>3</v>
      </c>
      <c r="B74" s="1">
        <f aca="true" t="shared" si="12" ref="B74:B88">10^(2.55323-0.61512*LOG10(B11)-0.16403*(LOG10(B11)^2))</f>
        <v>880.5678896426544</v>
      </c>
      <c r="C74" s="1">
        <f aca="true" t="shared" si="13" ref="C74:T74">10^(2.55323-0.61512*LOG10(C11)-0.16403*(LOG10(C11)^2))</f>
        <v>739.4691475144734</v>
      </c>
      <c r="D74" s="1">
        <f t="shared" si="13"/>
        <v>635.2121255353223</v>
      </c>
      <c r="E74" s="1">
        <f t="shared" si="13"/>
        <v>536.395812186629</v>
      </c>
      <c r="F74" s="1">
        <f t="shared" si="13"/>
        <v>482.0413235171538</v>
      </c>
      <c r="G74" s="1">
        <f t="shared" si="13"/>
        <v>445.2663291844275</v>
      </c>
      <c r="H74" s="1">
        <f t="shared" si="13"/>
        <v>417.83569948019124</v>
      </c>
      <c r="I74" s="1">
        <f t="shared" si="13"/>
        <v>396.16055754545545</v>
      </c>
      <c r="J74" s="1">
        <f t="shared" si="13"/>
        <v>363.34752803720625</v>
      </c>
      <c r="K74" s="1">
        <f t="shared" si="13"/>
        <v>339.09023921211343</v>
      </c>
      <c r="L74" s="1">
        <f t="shared" si="13"/>
        <v>320.0560758804278</v>
      </c>
      <c r="M74" s="1">
        <f t="shared" si="13"/>
        <v>304.5175176962686</v>
      </c>
      <c r="N74" s="1">
        <f t="shared" si="13"/>
        <v>291.46904801922904</v>
      </c>
      <c r="O74" s="1">
        <f t="shared" si="13"/>
        <v>270.5159721636877</v>
      </c>
      <c r="P74" s="1">
        <f t="shared" si="13"/>
        <v>250.62427535356443</v>
      </c>
      <c r="Q74" s="1">
        <f t="shared" si="13"/>
        <v>235.1525428839248</v>
      </c>
      <c r="R74" s="1">
        <f t="shared" si="13"/>
        <v>212.14774215659077</v>
      </c>
      <c r="S74" s="1">
        <f t="shared" si="13"/>
        <v>195.46816097048756</v>
      </c>
      <c r="T74" s="1">
        <f t="shared" si="13"/>
        <v>182.57767333910363</v>
      </c>
    </row>
    <row r="75" spans="1:20" ht="12.75">
      <c r="A75" s="5">
        <v>6</v>
      </c>
      <c r="B75" s="1">
        <f t="shared" si="12"/>
        <v>1083.476696220767</v>
      </c>
      <c r="C75" s="1">
        <f aca="true" t="shared" si="14" ref="C75:T75">10^(2.55323-0.61512*LOG10(C12)-0.16403*(LOG10(C12)^2))</f>
        <v>951.9765508772977</v>
      </c>
      <c r="D75" s="1">
        <f t="shared" si="14"/>
        <v>846.2315556000505</v>
      </c>
      <c r="E75" s="1">
        <f t="shared" si="14"/>
        <v>739.4691475144734</v>
      </c>
      <c r="F75" s="1">
        <f t="shared" si="14"/>
        <v>677.9754624096953</v>
      </c>
      <c r="G75" s="1">
        <f t="shared" si="14"/>
        <v>635.2121255353223</v>
      </c>
      <c r="H75" s="1">
        <f t="shared" si="14"/>
        <v>602.6840321949027</v>
      </c>
      <c r="I75" s="1">
        <f t="shared" si="14"/>
        <v>576.5874484287685</v>
      </c>
      <c r="J75" s="1">
        <f t="shared" si="14"/>
        <v>536.395812186629</v>
      </c>
      <c r="K75" s="1">
        <f t="shared" si="14"/>
        <v>506.13185878297793</v>
      </c>
      <c r="L75" s="1">
        <f t="shared" si="14"/>
        <v>482.0413235171538</v>
      </c>
      <c r="M75" s="1">
        <f t="shared" si="14"/>
        <v>462.142777576505</v>
      </c>
      <c r="N75" s="1">
        <f t="shared" si="14"/>
        <v>445.2663291844275</v>
      </c>
      <c r="O75" s="1">
        <f t="shared" si="14"/>
        <v>417.83569948019124</v>
      </c>
      <c r="P75" s="1">
        <f t="shared" si="14"/>
        <v>391.40014534658434</v>
      </c>
      <c r="Q75" s="1">
        <f t="shared" si="14"/>
        <v>370.55897415460424</v>
      </c>
      <c r="R75" s="1">
        <f t="shared" si="14"/>
        <v>339.09023921211343</v>
      </c>
      <c r="S75" s="1">
        <f t="shared" si="14"/>
        <v>315.89163047829805</v>
      </c>
      <c r="T75" s="1">
        <f t="shared" si="14"/>
        <v>297.7279235187112</v>
      </c>
    </row>
    <row r="76" spans="1:20" ht="12.75">
      <c r="A76" s="5">
        <v>9</v>
      </c>
      <c r="B76" s="1">
        <f t="shared" si="12"/>
        <v>1184.9993050655642</v>
      </c>
      <c r="C76" s="1">
        <f aca="true" t="shared" si="15" ref="C76:T76">10^(2.55323-0.61512*LOG10(C13)-0.16403*(LOG10(C13)^2))</f>
        <v>1069.1015770846086</v>
      </c>
      <c r="D76" s="1">
        <f t="shared" si="15"/>
        <v>969.5650690907762</v>
      </c>
      <c r="E76" s="1">
        <f t="shared" si="15"/>
        <v>864.3762568541074</v>
      </c>
      <c r="F76" s="1">
        <f t="shared" si="15"/>
        <v>801.8313085848596</v>
      </c>
      <c r="G76" s="1">
        <f t="shared" si="15"/>
        <v>757.524311241948</v>
      </c>
      <c r="H76" s="1">
        <f t="shared" si="15"/>
        <v>723.3802605858307</v>
      </c>
      <c r="I76" s="1">
        <f t="shared" si="15"/>
        <v>695.7115980225194</v>
      </c>
      <c r="J76" s="1">
        <f t="shared" si="15"/>
        <v>652.616724863516</v>
      </c>
      <c r="K76" s="1">
        <f t="shared" si="15"/>
        <v>619.7773046869976</v>
      </c>
      <c r="L76" s="1">
        <f t="shared" si="15"/>
        <v>593.3942790285247</v>
      </c>
      <c r="M76" s="1">
        <f t="shared" si="15"/>
        <v>571.4377968239753</v>
      </c>
      <c r="N76" s="1">
        <f t="shared" si="15"/>
        <v>552.6977563308922</v>
      </c>
      <c r="O76" s="1">
        <f t="shared" si="15"/>
        <v>522.0024750935002</v>
      </c>
      <c r="P76" s="1">
        <f t="shared" si="15"/>
        <v>492.1383114803822</v>
      </c>
      <c r="Q76" s="1">
        <f t="shared" si="15"/>
        <v>468.3932399618401</v>
      </c>
      <c r="R76" s="1">
        <f t="shared" si="15"/>
        <v>432.19260675564306</v>
      </c>
      <c r="S76" s="1">
        <f t="shared" si="15"/>
        <v>405.2278983115746</v>
      </c>
      <c r="T76" s="1">
        <f t="shared" si="15"/>
        <v>383.9439928117216</v>
      </c>
    </row>
    <row r="77" spans="1:20" ht="12.75">
      <c r="A77" s="5">
        <v>12</v>
      </c>
      <c r="B77" s="1">
        <f t="shared" si="12"/>
        <v>1244.9382675343588</v>
      </c>
      <c r="C77" s="1">
        <f aca="true" t="shared" si="16" ref="C77:T77">10^(2.55323-0.61512*LOG10(C14)-0.16403*(LOG10(C14)^2))</f>
        <v>1144.4687925055296</v>
      </c>
      <c r="D77" s="1">
        <f t="shared" si="16"/>
        <v>1052.7643354523289</v>
      </c>
      <c r="E77" s="1">
        <f t="shared" si="16"/>
        <v>951.9765508772977</v>
      </c>
      <c r="F77" s="1">
        <f t="shared" si="16"/>
        <v>890.4615952060011</v>
      </c>
      <c r="G77" s="1">
        <f t="shared" si="16"/>
        <v>846.2315556000505</v>
      </c>
      <c r="H77" s="1">
        <f t="shared" si="16"/>
        <v>811.7930693499666</v>
      </c>
      <c r="I77" s="1">
        <f t="shared" si="16"/>
        <v>783.6653518543899</v>
      </c>
      <c r="J77" s="1">
        <f t="shared" si="16"/>
        <v>739.4691475144734</v>
      </c>
      <c r="K77" s="1">
        <f t="shared" si="16"/>
        <v>705.4781595486774</v>
      </c>
      <c r="L77" s="1">
        <f t="shared" si="16"/>
        <v>677.9754624096953</v>
      </c>
      <c r="M77" s="1">
        <f t="shared" si="16"/>
        <v>654.9551648207153</v>
      </c>
      <c r="N77" s="1">
        <f t="shared" si="16"/>
        <v>635.2121255353223</v>
      </c>
      <c r="O77" s="1">
        <f t="shared" si="16"/>
        <v>602.6840321949027</v>
      </c>
      <c r="P77" s="1">
        <f t="shared" si="16"/>
        <v>570.808383065801</v>
      </c>
      <c r="Q77" s="1">
        <f t="shared" si="16"/>
        <v>545.3012624233262</v>
      </c>
      <c r="R77" s="1">
        <f t="shared" si="16"/>
        <v>506.13185878297793</v>
      </c>
      <c r="S77" s="1">
        <f t="shared" si="16"/>
        <v>476.7291671581465</v>
      </c>
      <c r="T77" s="1">
        <f t="shared" si="16"/>
        <v>453.3806495127552</v>
      </c>
    </row>
    <row r="78" spans="1:20" ht="12.75">
      <c r="A78" s="5">
        <v>15</v>
      </c>
      <c r="B78" s="1">
        <f t="shared" si="12"/>
        <v>1283.049639097963</v>
      </c>
      <c r="C78" s="1">
        <f aca="true" t="shared" si="17" ref="C78:T78">10^(2.55323-0.61512*LOG10(C15)-0.16403*(LOG10(C15)^2))</f>
        <v>1196.810279612845</v>
      </c>
      <c r="D78" s="1">
        <f t="shared" si="17"/>
        <v>1113.1091113525806</v>
      </c>
      <c r="E78" s="1">
        <f t="shared" si="17"/>
        <v>1017.6959413738622</v>
      </c>
      <c r="F78" s="1">
        <f t="shared" si="17"/>
        <v>958.0896707430217</v>
      </c>
      <c r="G78" s="1">
        <f t="shared" si="17"/>
        <v>914.6737705608911</v>
      </c>
      <c r="H78" s="1">
        <f t="shared" si="17"/>
        <v>880.5678896426544</v>
      </c>
      <c r="I78" s="1">
        <f t="shared" si="17"/>
        <v>852.5244203392131</v>
      </c>
      <c r="J78" s="1">
        <f t="shared" si="17"/>
        <v>808.1319664195831</v>
      </c>
      <c r="K78" s="1">
        <f t="shared" si="17"/>
        <v>773.7244063693133</v>
      </c>
      <c r="L78" s="1">
        <f t="shared" si="17"/>
        <v>745.7192877554601</v>
      </c>
      <c r="M78" s="1">
        <f t="shared" si="17"/>
        <v>722.166215843128</v>
      </c>
      <c r="N78" s="1">
        <f t="shared" si="17"/>
        <v>701.8854258392512</v>
      </c>
      <c r="O78" s="1">
        <f t="shared" si="17"/>
        <v>668.3094870216289</v>
      </c>
      <c r="P78" s="1">
        <f t="shared" si="17"/>
        <v>635.2121255353223</v>
      </c>
      <c r="Q78" s="1">
        <f t="shared" si="17"/>
        <v>608.5883255398373</v>
      </c>
      <c r="R78" s="1">
        <f t="shared" si="17"/>
        <v>567.462064712204</v>
      </c>
      <c r="S78" s="1">
        <f t="shared" si="17"/>
        <v>536.395812186629</v>
      </c>
      <c r="T78" s="1">
        <f t="shared" si="17"/>
        <v>511.6056264869173</v>
      </c>
    </row>
    <row r="79" spans="1:20" ht="12.75">
      <c r="A79" s="5">
        <v>25</v>
      </c>
      <c r="B79" s="1">
        <f t="shared" si="12"/>
        <v>1338.5134403757688</v>
      </c>
      <c r="C79" s="1">
        <f aca="true" t="shared" si="18" ref="C79:T79">10^(2.55323-0.61512*LOG10(C16)-0.16403*(LOG10(C16)^2))</f>
        <v>1290.8790890392647</v>
      </c>
      <c r="D79" s="1">
        <f t="shared" si="18"/>
        <v>1231.2675367617628</v>
      </c>
      <c r="E79" s="1">
        <f t="shared" si="18"/>
        <v>1154.4820118435923</v>
      </c>
      <c r="F79" s="1">
        <f t="shared" si="18"/>
        <v>1103.0195768863675</v>
      </c>
      <c r="G79" s="1">
        <f t="shared" si="18"/>
        <v>1064.1180006468435</v>
      </c>
      <c r="H79" s="1">
        <f t="shared" si="18"/>
        <v>1032.7922015776917</v>
      </c>
      <c r="I79" s="1">
        <f t="shared" si="18"/>
        <v>1006.5568926849875</v>
      </c>
      <c r="J79" s="1">
        <f t="shared" si="18"/>
        <v>964.1848139849149</v>
      </c>
      <c r="K79" s="1">
        <f t="shared" si="18"/>
        <v>930.6595501864417</v>
      </c>
      <c r="L79" s="1">
        <f t="shared" si="18"/>
        <v>902.9450295182002</v>
      </c>
      <c r="M79" s="1">
        <f t="shared" si="18"/>
        <v>879.3449761945153</v>
      </c>
      <c r="N79" s="1">
        <f t="shared" si="18"/>
        <v>858.813103564495</v>
      </c>
      <c r="O79" s="1">
        <f t="shared" si="18"/>
        <v>824.3973832215985</v>
      </c>
      <c r="P79" s="1">
        <f t="shared" si="18"/>
        <v>789.9585408921348</v>
      </c>
      <c r="Q79" s="1">
        <f t="shared" si="18"/>
        <v>761.8869416202863</v>
      </c>
      <c r="R79" s="1">
        <f t="shared" si="18"/>
        <v>717.8773463791316</v>
      </c>
      <c r="S79" s="1">
        <f t="shared" si="18"/>
        <v>684.109047753153</v>
      </c>
      <c r="T79" s="1">
        <f t="shared" si="18"/>
        <v>656.835567236757</v>
      </c>
    </row>
    <row r="80" spans="1:20" ht="12.75">
      <c r="A80" s="5">
        <v>50</v>
      </c>
      <c r="B80" s="1">
        <f t="shared" si="12"/>
        <v>1335.8053590156123</v>
      </c>
      <c r="C80" s="1">
        <f aca="true" t="shared" si="19" ref="C80:T80">10^(2.55323-0.61512*LOG10(C17)-0.16403*(LOG10(C17)^2))</f>
        <v>1347.89317000623</v>
      </c>
      <c r="D80" s="1">
        <f t="shared" si="19"/>
        <v>1330.4133073596317</v>
      </c>
      <c r="E80" s="1">
        <f t="shared" si="19"/>
        <v>1290.8790890392647</v>
      </c>
      <c r="F80" s="1">
        <f t="shared" si="19"/>
        <v>1258.2781095984908</v>
      </c>
      <c r="G80" s="1">
        <f t="shared" si="19"/>
        <v>1231.2675367617628</v>
      </c>
      <c r="H80" s="1">
        <f t="shared" si="19"/>
        <v>1208.261137708549</v>
      </c>
      <c r="I80" s="1">
        <f t="shared" si="19"/>
        <v>1188.2176301280147</v>
      </c>
      <c r="J80" s="1">
        <f t="shared" si="19"/>
        <v>1154.4820118435923</v>
      </c>
      <c r="K80" s="1">
        <f t="shared" si="19"/>
        <v>1126.6861082217856</v>
      </c>
      <c r="L80" s="1">
        <f t="shared" si="19"/>
        <v>1103.0195768863675</v>
      </c>
      <c r="M80" s="1">
        <f t="shared" si="19"/>
        <v>1082.3977751297464</v>
      </c>
      <c r="N80" s="1">
        <f t="shared" si="19"/>
        <v>1064.1180006468435</v>
      </c>
      <c r="O80" s="1">
        <f t="shared" si="19"/>
        <v>1032.7922015776917</v>
      </c>
      <c r="P80" s="1">
        <f t="shared" si="19"/>
        <v>1000.6123576909255</v>
      </c>
      <c r="Q80" s="1">
        <f t="shared" si="19"/>
        <v>973.7823550603744</v>
      </c>
      <c r="R80" s="1">
        <f t="shared" si="19"/>
        <v>930.6595501864417</v>
      </c>
      <c r="S80" s="1">
        <f t="shared" si="19"/>
        <v>896.7082008166561</v>
      </c>
      <c r="T80" s="1">
        <f t="shared" si="19"/>
        <v>868.7449168415553</v>
      </c>
    </row>
    <row r="81" spans="1:20" ht="12.75">
      <c r="A81" s="5">
        <v>75</v>
      </c>
      <c r="B81" s="1">
        <f t="shared" si="12"/>
        <v>1292.5500998198172</v>
      </c>
      <c r="C81" s="1">
        <f aca="true" t="shared" si="20" ref="C81:T81">10^(2.55323-0.61512*LOG10(C18)-0.16403*(LOG10(C18)^2))</f>
        <v>1339.2260090928548</v>
      </c>
      <c r="D81" s="1">
        <f t="shared" si="20"/>
        <v>1348.5902271124062</v>
      </c>
      <c r="E81" s="1">
        <f t="shared" si="20"/>
        <v>1334.9777242985479</v>
      </c>
      <c r="F81" s="1">
        <f t="shared" si="20"/>
        <v>1316.5924440290166</v>
      </c>
      <c r="G81" s="1">
        <f t="shared" si="20"/>
        <v>1299.0800336236214</v>
      </c>
      <c r="H81" s="1">
        <f t="shared" si="20"/>
        <v>1283.049639097963</v>
      </c>
      <c r="I81" s="1">
        <f t="shared" si="20"/>
        <v>1268.4277492303568</v>
      </c>
      <c r="J81" s="1">
        <f t="shared" si="20"/>
        <v>1242.6982153826198</v>
      </c>
      <c r="K81" s="1">
        <f t="shared" si="20"/>
        <v>1220.6203796494813</v>
      </c>
      <c r="L81" s="1">
        <f t="shared" si="20"/>
        <v>1201.290350391884</v>
      </c>
      <c r="M81" s="1">
        <f t="shared" si="20"/>
        <v>1184.091781038367</v>
      </c>
      <c r="N81" s="1">
        <f t="shared" si="20"/>
        <v>1168.59310454473</v>
      </c>
      <c r="O81" s="1">
        <f t="shared" si="20"/>
        <v>1141.5255922605224</v>
      </c>
      <c r="P81" s="1">
        <f t="shared" si="20"/>
        <v>1113.1091113525806</v>
      </c>
      <c r="Q81" s="1">
        <f t="shared" si="20"/>
        <v>1088.9824160957141</v>
      </c>
      <c r="R81" s="1">
        <f t="shared" si="20"/>
        <v>1049.4423021871055</v>
      </c>
      <c r="S81" s="1">
        <f t="shared" si="20"/>
        <v>1017.6959413738622</v>
      </c>
      <c r="T81" s="1">
        <f t="shared" si="20"/>
        <v>991.1657084414335</v>
      </c>
    </row>
    <row r="82" spans="1:20" ht="12.75">
      <c r="A82" s="5">
        <v>100</v>
      </c>
      <c r="B82" s="1">
        <f t="shared" si="12"/>
        <v>1244.9019242023387</v>
      </c>
      <c r="C82" s="1">
        <f aca="true" t="shared" si="21" ref="C82:T82">10^(2.55323-0.61512*LOG10(C19)-0.16403*(LOG10(C19)^2))</f>
        <v>1314.3072131018062</v>
      </c>
      <c r="D82" s="1">
        <f t="shared" si="21"/>
        <v>1342.4318362587599</v>
      </c>
      <c r="E82" s="1">
        <f t="shared" si="21"/>
        <v>1347.89317000623</v>
      </c>
      <c r="F82" s="1">
        <f t="shared" si="21"/>
        <v>1340.4220814585478</v>
      </c>
      <c r="G82" s="1">
        <f t="shared" si="21"/>
        <v>1330.4133073596317</v>
      </c>
      <c r="H82" s="1">
        <f t="shared" si="21"/>
        <v>1320.0189807168895</v>
      </c>
      <c r="I82" s="1">
        <f t="shared" si="21"/>
        <v>1309.8608698244634</v>
      </c>
      <c r="J82" s="1">
        <f t="shared" si="21"/>
        <v>1290.8790890392647</v>
      </c>
      <c r="K82" s="1">
        <f t="shared" si="21"/>
        <v>1273.756908803157</v>
      </c>
      <c r="L82" s="1">
        <f t="shared" si="21"/>
        <v>1258.2781095984908</v>
      </c>
      <c r="M82" s="1">
        <f t="shared" si="21"/>
        <v>1244.1879955768936</v>
      </c>
      <c r="N82" s="1">
        <f t="shared" si="21"/>
        <v>1231.2675367617628</v>
      </c>
      <c r="O82" s="1">
        <f t="shared" si="21"/>
        <v>1208.261137708549</v>
      </c>
      <c r="P82" s="1">
        <f t="shared" si="21"/>
        <v>1183.5835952759198</v>
      </c>
      <c r="Q82" s="1">
        <f t="shared" si="21"/>
        <v>1162.263992686295</v>
      </c>
      <c r="R82" s="1">
        <f t="shared" si="21"/>
        <v>1126.6861082217856</v>
      </c>
      <c r="S82" s="1">
        <f t="shared" si="21"/>
        <v>1097.6110250079032</v>
      </c>
      <c r="T82" s="1">
        <f t="shared" si="21"/>
        <v>1072.9992123819293</v>
      </c>
    </row>
    <row r="83" spans="1:20" ht="12.75">
      <c r="A83" s="5">
        <v>150</v>
      </c>
      <c r="B83" s="1">
        <f t="shared" si="12"/>
        <v>1157.30889600886</v>
      </c>
      <c r="C83" s="1">
        <f aca="true" t="shared" si="22" ref="C83:T83">10^(2.55323-0.61512*LOG10(C20)-0.16403*(LOG10(C20)^2))</f>
        <v>1254.5998839182303</v>
      </c>
      <c r="D83" s="1">
        <f t="shared" si="22"/>
        <v>1307.3612853020406</v>
      </c>
      <c r="E83" s="1">
        <f t="shared" si="22"/>
        <v>1339.2260090928548</v>
      </c>
      <c r="F83" s="1">
        <f t="shared" si="22"/>
        <v>1347.4921377359647</v>
      </c>
      <c r="G83" s="1">
        <f t="shared" si="22"/>
        <v>1348.5902271124062</v>
      </c>
      <c r="H83" s="1">
        <f t="shared" si="22"/>
        <v>1346.705943713736</v>
      </c>
      <c r="I83" s="1">
        <f t="shared" si="22"/>
        <v>1343.3985033783263</v>
      </c>
      <c r="J83" s="1">
        <f t="shared" si="22"/>
        <v>1334.9777242985479</v>
      </c>
      <c r="K83" s="1">
        <f t="shared" si="22"/>
        <v>1325.7882903089783</v>
      </c>
      <c r="L83" s="1">
        <f t="shared" si="22"/>
        <v>1316.5924440290166</v>
      </c>
      <c r="M83" s="1">
        <f t="shared" si="22"/>
        <v>1307.6587725876052</v>
      </c>
      <c r="N83" s="1">
        <f t="shared" si="22"/>
        <v>1299.0800336236214</v>
      </c>
      <c r="O83" s="1">
        <f t="shared" si="22"/>
        <v>1283.049639097963</v>
      </c>
      <c r="P83" s="1">
        <f t="shared" si="22"/>
        <v>1264.9715608351014</v>
      </c>
      <c r="Q83" s="1">
        <f t="shared" si="22"/>
        <v>1248.7448177962106</v>
      </c>
      <c r="R83" s="1">
        <f t="shared" si="22"/>
        <v>1220.6203796494813</v>
      </c>
      <c r="S83" s="1">
        <f t="shared" si="22"/>
        <v>1196.810279612845</v>
      </c>
      <c r="T83" s="1">
        <f t="shared" si="22"/>
        <v>1176.1517094149604</v>
      </c>
    </row>
    <row r="84" spans="1:20" ht="12.75">
      <c r="A84" s="5">
        <v>200</v>
      </c>
      <c r="B84" s="1">
        <f t="shared" si="12"/>
        <v>1083.4243863647675</v>
      </c>
      <c r="C84" s="1">
        <f aca="true" t="shared" si="23" ref="C84:T84">10^(2.55323-0.61512*LOG10(C21)-0.16403*(LOG10(C21)^2))</f>
        <v>1196.7675965529018</v>
      </c>
      <c r="D84" s="1">
        <f t="shared" si="23"/>
        <v>1264.9385190647474</v>
      </c>
      <c r="E84" s="1">
        <f t="shared" si="23"/>
        <v>1314.3072131018062</v>
      </c>
      <c r="F84" s="1">
        <f t="shared" si="23"/>
        <v>1333.45393616901</v>
      </c>
      <c r="G84" s="1">
        <f t="shared" si="23"/>
        <v>1342.4318362587599</v>
      </c>
      <c r="H84" s="1">
        <f t="shared" si="23"/>
        <v>1346.7006094051565</v>
      </c>
      <c r="I84" s="1">
        <f t="shared" si="23"/>
        <v>1348.4220840995586</v>
      </c>
      <c r="J84" s="1">
        <f t="shared" si="23"/>
        <v>1347.89317000623</v>
      </c>
      <c r="K84" s="1">
        <f t="shared" si="23"/>
        <v>1344.7503852387692</v>
      </c>
      <c r="L84" s="1">
        <f t="shared" si="23"/>
        <v>1340.4220814585478</v>
      </c>
      <c r="M84" s="1">
        <f t="shared" si="23"/>
        <v>1335.5391836612937</v>
      </c>
      <c r="N84" s="1">
        <f t="shared" si="23"/>
        <v>1330.4133073596317</v>
      </c>
      <c r="O84" s="1">
        <f t="shared" si="23"/>
        <v>1320.0189807168895</v>
      </c>
      <c r="P84" s="1">
        <f t="shared" si="23"/>
        <v>1307.3850780294845</v>
      </c>
      <c r="Q84" s="1">
        <f t="shared" si="23"/>
        <v>1295.4455924635354</v>
      </c>
      <c r="R84" s="1">
        <f t="shared" si="23"/>
        <v>1273.756908803157</v>
      </c>
      <c r="S84" s="1">
        <f t="shared" si="23"/>
        <v>1254.634690296432</v>
      </c>
      <c r="T84" s="1">
        <f t="shared" si="23"/>
        <v>1237.5935623682892</v>
      </c>
    </row>
    <row r="85" spans="1:20" ht="12.75">
      <c r="A85" s="5">
        <v>250</v>
      </c>
      <c r="B85" s="1">
        <f t="shared" si="12"/>
        <v>1021.0543696368678</v>
      </c>
      <c r="C85" s="1">
        <f aca="true" t="shared" si="24" ref="C85:T85">10^(2.55323-0.61512*LOG10(C22)-0.16403*(LOG10(C22)^2))</f>
        <v>1144.420943893692</v>
      </c>
      <c r="D85" s="1">
        <f t="shared" si="24"/>
        <v>1223.011697259901</v>
      </c>
      <c r="E85" s="1">
        <f t="shared" si="24"/>
        <v>1284.8229996699479</v>
      </c>
      <c r="F85" s="1">
        <f t="shared" si="24"/>
        <v>1311.9690852702327</v>
      </c>
      <c r="G85" s="1">
        <f t="shared" si="24"/>
        <v>1326.8562418527788</v>
      </c>
      <c r="H85" s="1">
        <f t="shared" si="24"/>
        <v>1335.8053590156123</v>
      </c>
      <c r="I85" s="1">
        <f t="shared" si="24"/>
        <v>1341.394923380952</v>
      </c>
      <c r="J85" s="1">
        <f t="shared" si="24"/>
        <v>1347.014650400627</v>
      </c>
      <c r="K85" s="1">
        <f t="shared" si="24"/>
        <v>1348.649264773268</v>
      </c>
      <c r="L85" s="1">
        <f t="shared" si="24"/>
        <v>1348.2101521386307</v>
      </c>
      <c r="M85" s="1">
        <f t="shared" si="24"/>
        <v>1346.594542702017</v>
      </c>
      <c r="N85" s="1">
        <f t="shared" si="24"/>
        <v>1344.2766176244518</v>
      </c>
      <c r="O85" s="1">
        <f t="shared" si="24"/>
        <v>1338.5134403757688</v>
      </c>
      <c r="P85" s="1">
        <f t="shared" si="24"/>
        <v>1330.4133073596317</v>
      </c>
      <c r="Q85" s="1">
        <f t="shared" si="24"/>
        <v>1322.0896674320468</v>
      </c>
      <c r="R85" s="1">
        <f t="shared" si="24"/>
        <v>1305.913257456841</v>
      </c>
      <c r="S85" s="1">
        <f t="shared" si="24"/>
        <v>1290.8790890392647</v>
      </c>
      <c r="T85" s="1">
        <f t="shared" si="24"/>
        <v>1277.0414470999985</v>
      </c>
    </row>
    <row r="86" spans="1:20" ht="12.75">
      <c r="A86" s="5">
        <v>300</v>
      </c>
      <c r="B86" s="1">
        <f t="shared" si="12"/>
        <v>967.6598219308795</v>
      </c>
      <c r="C86" s="1">
        <f aca="true" t="shared" si="25" ref="C86:T86">10^(2.55323-0.61512*LOG10(C23)-0.16403*(LOG10(C23)^2))</f>
        <v>1097.5596249571965</v>
      </c>
      <c r="D86" s="1">
        <f t="shared" si="25"/>
        <v>1183.5394645601878</v>
      </c>
      <c r="E86" s="1">
        <f t="shared" si="25"/>
        <v>1254.5998839182303</v>
      </c>
      <c r="F86" s="1">
        <f t="shared" si="25"/>
        <v>1287.8717982611047</v>
      </c>
      <c r="G86" s="1">
        <f t="shared" si="25"/>
        <v>1307.3612853020406</v>
      </c>
      <c r="H86" s="1">
        <f t="shared" si="25"/>
        <v>1319.9990136274355</v>
      </c>
      <c r="I86" s="1">
        <f t="shared" si="25"/>
        <v>1328.6650081787393</v>
      </c>
      <c r="J86" s="1">
        <f t="shared" si="25"/>
        <v>1339.2260090928548</v>
      </c>
      <c r="K86" s="1">
        <f t="shared" si="25"/>
        <v>1344.7428778765204</v>
      </c>
      <c r="L86" s="1">
        <f t="shared" si="25"/>
        <v>1347.4921377359647</v>
      </c>
      <c r="M86" s="1">
        <f t="shared" si="25"/>
        <v>1348.5747019753057</v>
      </c>
      <c r="N86" s="1">
        <f t="shared" si="25"/>
        <v>1348.5902271124062</v>
      </c>
      <c r="O86" s="1">
        <f t="shared" si="25"/>
        <v>1346.705943713736</v>
      </c>
      <c r="P86" s="1">
        <f t="shared" si="25"/>
        <v>1342.4412781689273</v>
      </c>
      <c r="Q86" s="1">
        <f t="shared" si="25"/>
        <v>1337.2051557977165</v>
      </c>
      <c r="R86" s="1">
        <f t="shared" si="25"/>
        <v>1325.7882903089783</v>
      </c>
      <c r="S86" s="1">
        <f t="shared" si="25"/>
        <v>1314.3290007617247</v>
      </c>
      <c r="T86" s="1">
        <f t="shared" si="25"/>
        <v>1303.3226167852365</v>
      </c>
    </row>
    <row r="87" spans="1:20" ht="12.75">
      <c r="A87" s="5">
        <v>400</v>
      </c>
      <c r="B87" s="1">
        <f t="shared" si="12"/>
        <v>880.5085692881395</v>
      </c>
      <c r="C87" s="1">
        <f aca="true" t="shared" si="26" ref="C87:T87">10^(2.55323-0.61512*LOG10(C24)-0.16403*(LOG10(C24)^2))</f>
        <v>1017.640221865045</v>
      </c>
      <c r="D87" s="1">
        <f t="shared" si="26"/>
        <v>1113.0587906110948</v>
      </c>
      <c r="E87" s="1">
        <f t="shared" si="26"/>
        <v>1196.7675965529018</v>
      </c>
      <c r="F87" s="1">
        <f t="shared" si="26"/>
        <v>1238.7565776256051</v>
      </c>
      <c r="G87" s="1">
        <f t="shared" si="26"/>
        <v>1264.9385190647474</v>
      </c>
      <c r="H87" s="1">
        <f t="shared" si="26"/>
        <v>1283.0200670628444</v>
      </c>
      <c r="I87" s="1">
        <f t="shared" si="26"/>
        <v>1296.2777202006953</v>
      </c>
      <c r="J87" s="1">
        <f t="shared" si="26"/>
        <v>1314.3072131018062</v>
      </c>
      <c r="K87" s="1">
        <f t="shared" si="26"/>
        <v>1325.7703859788853</v>
      </c>
      <c r="L87" s="1">
        <f t="shared" si="26"/>
        <v>1333.45393616901</v>
      </c>
      <c r="M87" s="1">
        <f t="shared" si="26"/>
        <v>1338.7478111132516</v>
      </c>
      <c r="N87" s="1">
        <f t="shared" si="26"/>
        <v>1342.4318362587599</v>
      </c>
      <c r="O87" s="1">
        <f t="shared" si="26"/>
        <v>1346.7006094051565</v>
      </c>
      <c r="P87" s="1">
        <f t="shared" si="26"/>
        <v>1348.5890287387756</v>
      </c>
      <c r="Q87" s="1">
        <f t="shared" si="26"/>
        <v>1348.3575887818433</v>
      </c>
      <c r="R87" s="1">
        <f t="shared" si="26"/>
        <v>1344.7503852387692</v>
      </c>
      <c r="S87" s="1">
        <f t="shared" si="26"/>
        <v>1339.2376003231257</v>
      </c>
      <c r="T87" s="1">
        <f t="shared" si="26"/>
        <v>1332.9939913723492</v>
      </c>
    </row>
    <row r="88" spans="1:20" ht="12.75">
      <c r="A88" s="5">
        <v>600</v>
      </c>
      <c r="B88" s="1">
        <f t="shared" si="12"/>
        <v>755.5577046212398</v>
      </c>
      <c r="C88" s="1">
        <f aca="true" t="shared" si="27" ref="C88:T88">10^(2.55323-0.61512*LOG10(C25)-0.16403*(LOG10(C25)^2))</f>
        <v>896.6490939026233</v>
      </c>
      <c r="D88" s="1">
        <f t="shared" si="27"/>
        <v>1000.5559508953289</v>
      </c>
      <c r="E88" s="1">
        <f t="shared" si="27"/>
        <v>1097.5596249571965</v>
      </c>
      <c r="F88" s="1">
        <f t="shared" si="27"/>
        <v>1149.4512004181518</v>
      </c>
      <c r="G88" s="1">
        <f t="shared" si="27"/>
        <v>1183.5394645601878</v>
      </c>
      <c r="H88" s="1">
        <f t="shared" si="27"/>
        <v>1208.219799002778</v>
      </c>
      <c r="I88" s="1">
        <f t="shared" si="27"/>
        <v>1227.149985793292</v>
      </c>
      <c r="J88" s="1">
        <f t="shared" si="27"/>
        <v>1254.5998839182303</v>
      </c>
      <c r="K88" s="1">
        <f t="shared" si="27"/>
        <v>1273.725485319962</v>
      </c>
      <c r="L88" s="1">
        <f t="shared" si="27"/>
        <v>1287.8717982611047</v>
      </c>
      <c r="M88" s="1">
        <f t="shared" si="27"/>
        <v>1298.754594605134</v>
      </c>
      <c r="N88" s="1">
        <f t="shared" si="27"/>
        <v>1307.3612853020406</v>
      </c>
      <c r="O88" s="1">
        <f t="shared" si="27"/>
        <v>1319.9990136274355</v>
      </c>
      <c r="P88" s="1">
        <f t="shared" si="27"/>
        <v>1330.3972705481256</v>
      </c>
      <c r="Q88" s="1">
        <f t="shared" si="27"/>
        <v>1337.1923939120138</v>
      </c>
      <c r="R88" s="1">
        <f t="shared" si="27"/>
        <v>1344.7428778765204</v>
      </c>
      <c r="S88" s="1">
        <f t="shared" si="27"/>
        <v>1347.8897863489553</v>
      </c>
      <c r="T88" s="1">
        <f t="shared" si="27"/>
        <v>1348.6896697369925</v>
      </c>
    </row>
    <row r="89" spans="1:20" ht="12.75">
      <c r="A89" s="5">
        <v>800</v>
      </c>
      <c r="B89" s="1">
        <f aca="true" t="shared" si="28" ref="B89:Q89">10^(2.55323-0.61512*LOG10(B26)-0.16403*(LOG10(B26)^2))</f>
        <v>668.2517102998659</v>
      </c>
      <c r="C89" s="1">
        <f t="shared" si="28"/>
        <v>808.0722964524874</v>
      </c>
      <c r="D89" s="1">
        <f t="shared" si="28"/>
        <v>914.6149626876208</v>
      </c>
      <c r="E89" s="1">
        <f t="shared" si="28"/>
        <v>1017.640221865045</v>
      </c>
      <c r="F89" s="1">
        <f t="shared" si="28"/>
        <v>1074.6460361666159</v>
      </c>
      <c r="G89" s="1">
        <f t="shared" si="28"/>
        <v>1113.0587906110948</v>
      </c>
      <c r="H89" s="1">
        <f t="shared" si="28"/>
        <v>1141.4774939546112</v>
      </c>
      <c r="I89" s="1">
        <f t="shared" si="28"/>
        <v>1163.701966903592</v>
      </c>
      <c r="J89" s="1">
        <f t="shared" si="28"/>
        <v>1196.7675965529018</v>
      </c>
      <c r="K89" s="1">
        <f t="shared" si="28"/>
        <v>1220.580597531868</v>
      </c>
      <c r="L89" s="1">
        <f t="shared" si="28"/>
        <v>1238.7565776256051</v>
      </c>
      <c r="M89" s="1">
        <f t="shared" si="28"/>
        <v>1253.177026923301</v>
      </c>
      <c r="N89" s="1">
        <f t="shared" si="28"/>
        <v>1264.9385190647474</v>
      </c>
      <c r="O89" s="1">
        <f t="shared" si="28"/>
        <v>1283.0200670628444</v>
      </c>
      <c r="P89" s="1">
        <f t="shared" si="28"/>
        <v>1299.054083323804</v>
      </c>
      <c r="Q89" s="1">
        <f t="shared" si="28"/>
        <v>1310.5768778536203</v>
      </c>
      <c r="R89" s="1">
        <f>10^(2.55323-0.61512*LOG10(R26)-0.16403*(LOG10(R26)^2))</f>
        <v>1325.7703859788853</v>
      </c>
      <c r="S89" s="1">
        <f>10^(2.55323-0.61512*LOG10(S26)-0.16403*(LOG10(S26)^2))</f>
        <v>1334.963797404709</v>
      </c>
      <c r="T89" s="1">
        <f>10^(2.55323-0.61512*LOG10(T26)-0.16403*(LOG10(T26)^2))</f>
        <v>1340.756322763198</v>
      </c>
    </row>
    <row r="90" spans="1:20" ht="12.75">
      <c r="A90" s="5">
        <v>1000</v>
      </c>
      <c r="B90" s="1">
        <f aca="true" t="shared" si="29" ref="B90:T90">10^(2.55323-0.61512*LOG10(B27)-0.16403*(LOG10(B27)^2))</f>
        <v>602.6282258865733</v>
      </c>
      <c r="C90" s="1">
        <f t="shared" si="29"/>
        <v>739.4100038571522</v>
      </c>
      <c r="D90" s="1">
        <f t="shared" si="29"/>
        <v>846.1719485650077</v>
      </c>
      <c r="E90" s="1">
        <f t="shared" si="29"/>
        <v>951.9185801801584</v>
      </c>
      <c r="F90" s="1">
        <f t="shared" si="29"/>
        <v>1011.7428732134376</v>
      </c>
      <c r="G90" s="1">
        <f t="shared" si="29"/>
        <v>1052.7102740257562</v>
      </c>
      <c r="H90" s="1">
        <f t="shared" si="29"/>
        <v>1083.4243863647675</v>
      </c>
      <c r="I90" s="1">
        <f t="shared" si="29"/>
        <v>1107.7243408892905</v>
      </c>
      <c r="J90" s="1">
        <f t="shared" si="29"/>
        <v>1144.420943893692</v>
      </c>
      <c r="K90" s="1">
        <f t="shared" si="29"/>
        <v>1171.3398901537528</v>
      </c>
      <c r="L90" s="1">
        <f t="shared" si="29"/>
        <v>1192.2329541872114</v>
      </c>
      <c r="M90" s="1">
        <f t="shared" si="29"/>
        <v>1209.0709019265955</v>
      </c>
      <c r="N90" s="1">
        <f t="shared" si="29"/>
        <v>1223.011697259901</v>
      </c>
      <c r="O90" s="1">
        <f t="shared" si="29"/>
        <v>1244.9019242023396</v>
      </c>
      <c r="P90" s="1">
        <f t="shared" si="29"/>
        <v>1264.9385190647474</v>
      </c>
      <c r="Q90" s="1">
        <f t="shared" si="29"/>
        <v>1279.8626453200914</v>
      </c>
      <c r="R90" s="1">
        <f t="shared" si="29"/>
        <v>1300.6343537123205</v>
      </c>
      <c r="S90" s="1">
        <f t="shared" si="29"/>
        <v>1314.3072131018062</v>
      </c>
      <c r="T90" s="1">
        <f t="shared" si="29"/>
        <v>1323.841324312387</v>
      </c>
    </row>
  </sheetData>
  <sheetProtection password="C700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Groody</dc:creator>
  <cp:keywords/>
  <dc:description/>
  <cp:lastModifiedBy>Kathleen Groody</cp:lastModifiedBy>
  <dcterms:created xsi:type="dcterms:W3CDTF">2006-12-12T19:43:20Z</dcterms:created>
  <dcterms:modified xsi:type="dcterms:W3CDTF">2007-03-05T17:06:57Z</dcterms:modified>
  <cp:category/>
  <cp:version/>
  <cp:contentType/>
  <cp:contentStatus/>
</cp:coreProperties>
</file>