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3" windowWidth="14982" windowHeight="9047" activeTab="2"/>
  </bookViews>
  <sheets>
    <sheet name="Instructions" sheetId="1" r:id="rId1"/>
    <sheet name="Distribution System (example)" sheetId="2" r:id="rId2"/>
    <sheet name="Dist System (blank)" sheetId="3" r:id="rId3"/>
  </sheets>
  <definedNames>
    <definedName name="DateError" localSheetId="2">'Dist System (blank)'!#REF!</definedName>
    <definedName name="DateError" localSheetId="1">'Distribution System (example)'!#REF!</definedName>
    <definedName name="DateError">#REF!</definedName>
    <definedName name="G50th" localSheetId="2">'Dist System (blank)'!#REF!</definedName>
    <definedName name="G50th" localSheetId="1">'Distribution System (example)'!#REF!</definedName>
    <definedName name="G50th">#REF!</definedName>
    <definedName name="G90th" localSheetId="2">'Dist System (blank)'!#REF!</definedName>
    <definedName name="G90th" localSheetId="1">'Distribution System (example)'!#REF!</definedName>
    <definedName name="G90th">#REF!</definedName>
    <definedName name="G95th" localSheetId="2">'Dist System (blank)'!#REF!</definedName>
    <definedName name="G95th" localSheetId="1">'Distribution System (example)'!#REF!</definedName>
    <definedName name="G95th">#REF!</definedName>
    <definedName name="G98th" localSheetId="2">'Dist System (blank)'!#REF!</definedName>
    <definedName name="G98th" localSheetId="1">'Distribution System (example)'!#REF!</definedName>
    <definedName name="G98th">#REF!</definedName>
    <definedName name="G99th" localSheetId="2">'Dist System (blank)'!#REF!</definedName>
    <definedName name="G99th" localSheetId="1">'Distribution System (example)'!#REF!</definedName>
    <definedName name="G99th">#REF!</definedName>
    <definedName name="InputData" localSheetId="2">'Dist System (blank)'!$C$15:$K$45</definedName>
    <definedName name="InputData" localSheetId="1">'Distribution System (example)'!$C$15:$K$45</definedName>
    <definedName name="InputData" localSheetId="0">#REF!</definedName>
    <definedName name="InputData">#REF!</definedName>
    <definedName name="MaxNTU" localSheetId="2">'Dist System (blank)'!#REF!</definedName>
    <definedName name="MaxNTU" localSheetId="1">'Distribution System (example)'!#REF!</definedName>
    <definedName name="MaxNTU">#REF!</definedName>
    <definedName name="Ninefive" localSheetId="2">'Dist System (blank)'!#REF!</definedName>
    <definedName name="Ninefive" localSheetId="1">'Distribution System (example)'!#REF!</definedName>
    <definedName name="Ninefive">#REF!</definedName>
    <definedName name="NTU" localSheetId="2">'Dist System (blank)'!$F$17:$K$41</definedName>
    <definedName name="NTU" localSheetId="1">'Distribution System (example)'!$F$17:$K$41</definedName>
    <definedName name="NTU" localSheetId="0">#REF!</definedName>
    <definedName name="NTU">#REF!</definedName>
    <definedName name="NTUST" localSheetId="2">'Dist System (blank)'!#REF!</definedName>
    <definedName name="NTUST" localSheetId="1">'Distribution System (example)'!#REF!</definedName>
    <definedName name="NTUST">#REF!</definedName>
    <definedName name="Per50th" localSheetId="2">'Dist System (blank)'!#REF!</definedName>
    <definedName name="Per50th" localSheetId="1">'Distribution System (example)'!#REF!</definedName>
    <definedName name="Per50th">#REF!</definedName>
    <definedName name="per90th" localSheetId="2">'Dist System (blank)'!#REF!</definedName>
    <definedName name="per90th" localSheetId="1">'Distribution System (example)'!#REF!</definedName>
    <definedName name="per90th">#REF!</definedName>
    <definedName name="per95th" localSheetId="2">'Dist System (blank)'!#REF!</definedName>
    <definedName name="per95th" localSheetId="1">'Distribution System (example)'!#REF!</definedName>
    <definedName name="per95th">#REF!</definedName>
    <definedName name="per98th" localSheetId="2">'Dist System (blank)'!#REF!</definedName>
    <definedName name="per98th" localSheetId="1">'Distribution System (example)'!#REF!</definedName>
    <definedName name="per98th">#REF!</definedName>
    <definedName name="per99th" localSheetId="2">'Dist System (blank)'!#REF!</definedName>
    <definedName name="per99th" localSheetId="1">'Distribution System (example)'!#REF!</definedName>
    <definedName name="per99th">#REF!</definedName>
    <definedName name="_xlnm.Print_Area" localSheetId="2">'Dist System (blank)'!$A$1:$L$61</definedName>
    <definedName name="_xlnm.Print_Area" localSheetId="1">'Distribution System (example)'!$A$1:$L$61</definedName>
    <definedName name="_xlnm.Print_Area" localSheetId="0">'Instructions'!$A$1:$M$18</definedName>
    <definedName name="RawNTU" localSheetId="2">'Dist System (blank)'!$D$15:$D$45</definedName>
    <definedName name="RawNTU" localSheetId="1">'Distribution System (example)'!$D$15:$D$45</definedName>
    <definedName name="RawNTU" localSheetId="0">#REF!</definedName>
    <definedName name="RawNTU">#REF!</definedName>
    <definedName name="Recycle" localSheetId="2">'Dist System (blank)'!$C$15:$C$45</definedName>
    <definedName name="Recycle" localSheetId="1">'Distribution System (example)'!$C$15:$C$45</definedName>
    <definedName name="Recycle" localSheetId="0">#REF!</definedName>
    <definedName name="Recycle">#REF!</definedName>
    <definedName name="Sample" localSheetId="2">'Dist System (blank)'!#REF!</definedName>
    <definedName name="Sample" localSheetId="1">'Distribution System (example)'!#REF!</definedName>
    <definedName name="Sample">#REF!</definedName>
    <definedName name="SettledNTU" localSheetId="2">'Dist System (blank)'!$E$15:$E$45</definedName>
    <definedName name="SettledNTU" localSheetId="1">'Distribution System (example)'!$E$15:$E$45</definedName>
    <definedName name="SettledNTU" localSheetId="0">#REF!</definedName>
    <definedName name="SettledNTU">#REF!</definedName>
    <definedName name="Standard" localSheetId="2">'Dist System (blank)'!#REF!</definedName>
    <definedName name="Standard" localSheetId="1">'Distribution System (example)'!#REF!</definedName>
    <definedName name="Standard">#REF!</definedName>
  </definedNames>
  <calcPr fullCalcOnLoad="1"/>
</workbook>
</file>

<file path=xl/comments2.xml><?xml version="1.0" encoding="utf-8"?>
<comments xmlns="http://schemas.openxmlformats.org/spreadsheetml/2006/main">
  <authors>
    <author>A satisfied Microsoft Office user</author>
    <author>David Lancaster</author>
  </authors>
  <commentList>
    <comment ref="K11"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 ref="K37" authorId="1">
      <text>
        <r>
          <rPr>
            <b/>
            <sz val="8"/>
            <rFont val="Tahoma"/>
            <family val="2"/>
          </rPr>
          <t xml:space="preserve">Type in using the following format:
  </t>
        </r>
        <r>
          <rPr>
            <b/>
            <sz val="10"/>
            <color indexed="12"/>
            <rFont val="Tahoma"/>
            <family val="2"/>
          </rPr>
          <t>MM/DD/YY</t>
        </r>
      </text>
    </comment>
    <comment ref="H24" authorId="1">
      <text>
        <r>
          <rPr>
            <b/>
            <sz val="8"/>
            <rFont val="Tahoma"/>
            <family val="2"/>
          </rPr>
          <t xml:space="preserve">Type in using the following format:
  </t>
        </r>
        <r>
          <rPr>
            <b/>
            <sz val="10"/>
            <color indexed="12"/>
            <rFont val="Tahoma"/>
            <family val="2"/>
          </rPr>
          <t>MM/DD/YY</t>
        </r>
      </text>
    </comment>
    <comment ref="A12" authorId="1">
      <text>
        <r>
          <rPr>
            <b/>
            <sz val="8"/>
            <rFont val="Tahoma"/>
            <family val="2"/>
          </rPr>
          <t>Column is frozen.  Column auto fill when "Month/Year" is filled in</t>
        </r>
      </text>
    </comment>
    <comment ref="B12" authorId="1">
      <text>
        <r>
          <rPr>
            <b/>
            <sz val="8"/>
            <rFont val="Tahoma"/>
            <family val="2"/>
          </rPr>
          <t>Column is frozen</t>
        </r>
      </text>
    </comment>
    <comment ref="E46" authorId="1">
      <text>
        <r>
          <rPr>
            <b/>
            <sz val="8"/>
            <rFont val="Tahoma"/>
            <family val="2"/>
          </rPr>
          <t>Cell is frozen.</t>
        </r>
      </text>
    </comment>
    <comment ref="E47" authorId="1">
      <text>
        <r>
          <rPr>
            <b/>
            <sz val="8"/>
            <rFont val="Tahoma"/>
            <family val="2"/>
          </rPr>
          <t>Cell is frozen.</t>
        </r>
      </text>
    </comment>
    <comment ref="E48" authorId="1">
      <text>
        <r>
          <rPr>
            <b/>
            <sz val="8"/>
            <rFont val="Tahoma"/>
            <family val="2"/>
          </rPr>
          <t>Cell is frozen.</t>
        </r>
      </text>
    </comment>
    <comment ref="E49" authorId="1">
      <text>
        <r>
          <rPr>
            <b/>
            <sz val="8"/>
            <rFont val="Tahoma"/>
            <family val="2"/>
          </rPr>
          <t>Cell is frozen.</t>
        </r>
      </text>
    </comment>
    <comment ref="E50" authorId="1">
      <text>
        <r>
          <rPr>
            <b/>
            <sz val="8"/>
            <rFont val="Tahoma"/>
            <family val="2"/>
          </rPr>
          <t>Cell is frozen.</t>
        </r>
      </text>
    </comment>
    <comment ref="E51" authorId="1">
      <text>
        <r>
          <rPr>
            <b/>
            <sz val="8"/>
            <rFont val="Tahoma"/>
            <family val="2"/>
          </rPr>
          <t>Cell is frozen.</t>
        </r>
      </text>
    </comment>
    <comment ref="E52" authorId="1">
      <text>
        <r>
          <rPr>
            <b/>
            <sz val="8"/>
            <rFont val="Tahoma"/>
            <family val="2"/>
          </rPr>
          <t>Cell is frozen.</t>
        </r>
      </text>
    </comment>
    <comment ref="E53" authorId="1">
      <text>
        <r>
          <rPr>
            <b/>
            <sz val="8"/>
            <rFont val="Tahoma"/>
            <family val="2"/>
          </rPr>
          <t>Cell is frozen.</t>
        </r>
      </text>
    </comment>
  </commentList>
</comments>
</file>

<file path=xl/comments3.xml><?xml version="1.0" encoding="utf-8"?>
<comments xmlns="http://schemas.openxmlformats.org/spreadsheetml/2006/main">
  <authors>
    <author>A satisfied Microsoft Office user</author>
    <author>David Lancaster</author>
  </authors>
  <commentList>
    <comment ref="K11" authorId="0">
      <text>
        <r>
          <rPr>
            <sz val="10"/>
            <rFont val="Times New Roman"/>
            <family val="1"/>
          </rPr>
          <t xml:space="preserve">Type in the following format:
   </t>
        </r>
        <r>
          <rPr>
            <b/>
            <sz val="10"/>
            <color indexed="12"/>
            <rFont val="Times New Roman"/>
            <family val="1"/>
          </rPr>
          <t>MM/01/YY</t>
        </r>
        <r>
          <rPr>
            <sz val="10"/>
            <rFont val="Times New Roman"/>
            <family val="1"/>
          </rPr>
          <t xml:space="preserve">
</t>
        </r>
      </text>
    </comment>
    <comment ref="K37" authorId="1">
      <text>
        <r>
          <rPr>
            <b/>
            <sz val="8"/>
            <rFont val="Tahoma"/>
            <family val="2"/>
          </rPr>
          <t xml:space="preserve">Type in using the following format:
  </t>
        </r>
        <r>
          <rPr>
            <b/>
            <sz val="10"/>
            <color indexed="12"/>
            <rFont val="Tahoma"/>
            <family val="2"/>
          </rPr>
          <t>MM/DD/YY</t>
        </r>
      </text>
    </comment>
    <comment ref="H24" authorId="1">
      <text>
        <r>
          <rPr>
            <b/>
            <sz val="8"/>
            <rFont val="Tahoma"/>
            <family val="2"/>
          </rPr>
          <t xml:space="preserve">Type in using the following format:
  </t>
        </r>
        <r>
          <rPr>
            <b/>
            <sz val="10"/>
            <color indexed="12"/>
            <rFont val="Tahoma"/>
            <family val="2"/>
          </rPr>
          <t>MM/DD/YY</t>
        </r>
      </text>
    </comment>
    <comment ref="A12" authorId="1">
      <text>
        <r>
          <rPr>
            <b/>
            <sz val="8"/>
            <rFont val="Tahoma"/>
            <family val="2"/>
          </rPr>
          <t>Column is frozen.  Column auto fill when "Month/Year" is filled in</t>
        </r>
      </text>
    </comment>
    <comment ref="B12" authorId="1">
      <text>
        <r>
          <rPr>
            <b/>
            <sz val="8"/>
            <rFont val="Tahoma"/>
            <family val="2"/>
          </rPr>
          <t>Column is frozen</t>
        </r>
      </text>
    </comment>
    <comment ref="E46" authorId="1">
      <text>
        <r>
          <rPr>
            <b/>
            <sz val="8"/>
            <rFont val="Tahoma"/>
            <family val="2"/>
          </rPr>
          <t>Cell is frozen.</t>
        </r>
      </text>
    </comment>
    <comment ref="E47" authorId="1">
      <text>
        <r>
          <rPr>
            <b/>
            <sz val="8"/>
            <rFont val="Tahoma"/>
            <family val="2"/>
          </rPr>
          <t>Cell is frozen.</t>
        </r>
      </text>
    </comment>
    <comment ref="E48" authorId="1">
      <text>
        <r>
          <rPr>
            <b/>
            <sz val="8"/>
            <rFont val="Tahoma"/>
            <family val="2"/>
          </rPr>
          <t>Cell is frozen.</t>
        </r>
      </text>
    </comment>
    <comment ref="E49" authorId="1">
      <text>
        <r>
          <rPr>
            <b/>
            <sz val="8"/>
            <rFont val="Tahoma"/>
            <family val="2"/>
          </rPr>
          <t>Cell is frozen.</t>
        </r>
      </text>
    </comment>
    <comment ref="E50" authorId="1">
      <text>
        <r>
          <rPr>
            <b/>
            <sz val="8"/>
            <rFont val="Tahoma"/>
            <family val="2"/>
          </rPr>
          <t>Cell is frozen.</t>
        </r>
      </text>
    </comment>
    <comment ref="E51" authorId="1">
      <text>
        <r>
          <rPr>
            <b/>
            <sz val="8"/>
            <rFont val="Tahoma"/>
            <family val="2"/>
          </rPr>
          <t>Cell is frozen.</t>
        </r>
      </text>
    </comment>
    <comment ref="E52" authorId="1">
      <text>
        <r>
          <rPr>
            <b/>
            <sz val="8"/>
            <rFont val="Tahoma"/>
            <family val="2"/>
          </rPr>
          <t>Cell is frozen.</t>
        </r>
      </text>
    </comment>
    <comment ref="E53" authorId="1">
      <text>
        <r>
          <rPr>
            <b/>
            <sz val="8"/>
            <rFont val="Tahoma"/>
            <family val="2"/>
          </rPr>
          <t>Cell is frozen.</t>
        </r>
      </text>
    </comment>
  </commentList>
</comments>
</file>

<file path=xl/sharedStrings.xml><?xml version="1.0" encoding="utf-8"?>
<sst xmlns="http://schemas.openxmlformats.org/spreadsheetml/2006/main" count="180" uniqueCount="86">
  <si>
    <t>Date</t>
  </si>
  <si>
    <t>System Name:</t>
  </si>
  <si>
    <t>System Number:</t>
  </si>
  <si>
    <t>Month/Year:</t>
  </si>
  <si>
    <t>Contact Person:</t>
  </si>
  <si>
    <t>Telephone No:</t>
  </si>
  <si>
    <t>Testing and Monitoring</t>
  </si>
  <si>
    <t>Analytical test method</t>
  </si>
  <si>
    <t>Instrument ID</t>
  </si>
  <si>
    <t>Instrument Calibration</t>
  </si>
  <si>
    <t>Max</t>
  </si>
  <si>
    <t>Ave</t>
  </si>
  <si>
    <t>Minimum</t>
  </si>
  <si>
    <t>Count-Total</t>
  </si>
  <si>
    <t xml:space="preserve">(Section 64433.5(c),T22,CCR) </t>
  </si>
  <si>
    <t>Day</t>
  </si>
  <si>
    <t xml:space="preserve">   State of California -- Health and Human Services Agency</t>
  </si>
  <si>
    <t>Drinking Water Program</t>
  </si>
  <si>
    <t>Split Fluoride sample collection date</t>
  </si>
  <si>
    <t xml:space="preserve">Split Fluoride sample laboratory result (mg/L) </t>
  </si>
  <si>
    <t>DISTRIBUTION SYSTEM MONITORING</t>
  </si>
  <si>
    <t xml:space="preserve"> [Add any additional lab results to right of field result, if needed] </t>
  </si>
  <si>
    <t>Count outside range</t>
  </si>
  <si>
    <t>Outside range %</t>
  </si>
  <si>
    <t xml:space="preserve">(Section 64433.3(c),T22,CCR) </t>
  </si>
  <si>
    <t xml:space="preserve">(Section 64433.3(a),T22,CCR) </t>
  </si>
  <si>
    <t>Count 0.1 mg/L above control range</t>
  </si>
  <si>
    <t>Count below control range</t>
  </si>
  <si>
    <t xml:space="preserve">(Section 64433.7(e),T22,CCR) </t>
  </si>
  <si>
    <t>Low</t>
  </si>
  <si>
    <t>High</t>
  </si>
  <si>
    <t xml:space="preserve">(Y/N/NA) </t>
  </si>
  <si>
    <t>0.1 mg/L above the control range?</t>
  </si>
  <si>
    <t>Were more than 20% of fluoride daily sample levels</t>
  </si>
  <si>
    <t xml:space="preserve">level below the control range? </t>
  </si>
  <si>
    <t>outside the control range?</t>
  </si>
  <si>
    <t>Sample Station #6</t>
  </si>
  <si>
    <t>2502 Main Street</t>
  </si>
  <si>
    <t>8925 1st  Street</t>
  </si>
  <si>
    <t>333 32nd Ave</t>
  </si>
  <si>
    <t>other distribution system monitoring site</t>
  </si>
  <si>
    <t>NA</t>
  </si>
  <si>
    <t>Y</t>
  </si>
  <si>
    <t>N</t>
  </si>
  <si>
    <t>John Doe</t>
  </si>
  <si>
    <t>1910345</t>
  </si>
  <si>
    <t>916-555-1212</t>
  </si>
  <si>
    <t>SPADNS</t>
  </si>
  <si>
    <t>Certified Treatment Operator signature</t>
  </si>
  <si>
    <t>(b)…..Leave blank when not fluoridating</t>
  </si>
  <si>
    <t>(a)…..If more than one sample is collected per day, leave blank, and attach worksheet.</t>
  </si>
  <si>
    <t>(one sample per day)</t>
  </si>
  <si>
    <t>Hach Pocket Colorimeter</t>
  </si>
  <si>
    <t>Hach Pocket Colorimeter-Jim G's</t>
  </si>
  <si>
    <t>ABC WD</t>
  </si>
  <si>
    <t>MONTHLY FLUORIDATION OPERATIONS REPORT</t>
  </si>
  <si>
    <t>NA…..Not Applicable</t>
  </si>
  <si>
    <t xml:space="preserve">(Y/N) </t>
  </si>
  <si>
    <t>Instrument (Make/model)</t>
  </si>
  <si>
    <t xml:space="preserve">(Section 64415(b),T22,CCR) </t>
  </si>
  <si>
    <t>Reporting Instructions</t>
  </si>
  <si>
    <t>MONTHLY MONITORING FORM</t>
  </si>
  <si>
    <t>1)     Begin by completing the heading.  If monitoring is for a specific service area within the distribution system, please provide it's name or ID.  If separate service areas are being monitored within a distribution system, please use a separate form for reporting the monitoring in each service area.</t>
  </si>
  <si>
    <t>Distribution System Fluoride Fluoride Monitoring Forms</t>
  </si>
  <si>
    <t>California Department of Public Health</t>
  </si>
  <si>
    <t xml:space="preserve">3)     At the top of the right side of the form are a list of questions and spaces for data entry.  Please complete this information to the best of your ability. </t>
  </si>
  <si>
    <t>7)     Should you have further questions about using the reporting form, please contract your CDPH District office for further assistance.</t>
  </si>
  <si>
    <r>
      <t xml:space="preserve">The Distribution System </t>
    </r>
    <r>
      <rPr>
        <b/>
        <sz val="12"/>
        <rFont val="Calibri"/>
        <family val="2"/>
      </rPr>
      <t>Fluoride Monitoring</t>
    </r>
    <r>
      <rPr>
        <sz val="12"/>
        <rFont val="Calibri"/>
        <family val="2"/>
      </rPr>
      <t xml:space="preserve"> forms must be used by water systems to record and report fluoride distribution system monitoring. It is recommended that the electronic version of the forms be used which are available at: </t>
    </r>
    <r>
      <rPr>
        <sz val="12"/>
        <color indexed="12"/>
        <rFont val="Calibri"/>
        <family val="2"/>
      </rPr>
      <t xml:space="preserve">http://www.cdph.ca.gov/certlic/drinkingwater/Pages/Fluoridation.aspx </t>
    </r>
    <r>
      <rPr>
        <sz val="12"/>
        <rFont val="Calibri"/>
        <family val="2"/>
      </rPr>
      <t xml:space="preserve">                                                                                                            </t>
    </r>
  </si>
  <si>
    <r>
      <t xml:space="preserve">These particular forms are only to be used by water systems which add fluoride or treat their water to reduce fluoride levels in their distributed water.  </t>
    </r>
    <r>
      <rPr>
        <sz val="12"/>
        <rFont val="Calibri"/>
        <family val="2"/>
      </rPr>
      <t xml:space="preserve">                                                                                                                             </t>
    </r>
  </si>
  <si>
    <r>
      <t>Sample Site ID / Location</t>
    </r>
    <r>
      <rPr>
        <vertAlign val="superscript"/>
        <sz val="10"/>
        <rFont val="Calibri"/>
        <family val="2"/>
      </rPr>
      <t xml:space="preserve"> </t>
    </r>
    <r>
      <rPr>
        <vertAlign val="superscript"/>
        <sz val="12"/>
        <rFont val="Calibri"/>
        <family val="2"/>
      </rPr>
      <t>(a)</t>
    </r>
  </si>
  <si>
    <r>
      <t xml:space="preserve">Fluoride Field Sample Result  (mg/L)  </t>
    </r>
    <r>
      <rPr>
        <vertAlign val="superscript"/>
        <sz val="12"/>
        <rFont val="Calibri"/>
        <family val="2"/>
      </rPr>
      <t xml:space="preserve">(a)(b) </t>
    </r>
    <r>
      <rPr>
        <vertAlign val="superscript"/>
        <sz val="11"/>
        <rFont val="Calibri"/>
        <family val="2"/>
      </rPr>
      <t xml:space="preserve"> </t>
    </r>
    <r>
      <rPr>
        <sz val="10"/>
        <rFont val="Calibri"/>
        <family val="2"/>
      </rPr>
      <t xml:space="preserve"> </t>
    </r>
  </si>
  <si>
    <r>
      <t>Monitoring Location</t>
    </r>
    <r>
      <rPr>
        <sz val="10"/>
        <rFont val="Calibri"/>
        <family val="2"/>
      </rPr>
      <t xml:space="preserve"> (check one):</t>
    </r>
  </si>
  <si>
    <r>
      <t>Distribution System Monitoring</t>
    </r>
    <r>
      <rPr>
        <sz val="10"/>
        <rFont val="Calibri"/>
        <family val="2"/>
      </rPr>
      <t xml:space="preserve"> (per monitoring plan)</t>
    </r>
  </si>
  <si>
    <r>
      <t>Entry Point monitoring</t>
    </r>
    <r>
      <rPr>
        <sz val="10"/>
        <rFont val="Calibri"/>
        <family val="2"/>
      </rPr>
      <t xml:space="preserve"> (must have a single fluoridation system) </t>
    </r>
  </si>
  <si>
    <r>
      <t>Optimal Fluoride Level (mg/L)</t>
    </r>
    <r>
      <rPr>
        <vertAlign val="superscript"/>
        <sz val="12"/>
        <rFont val="Calibri"/>
        <family val="2"/>
      </rPr>
      <t xml:space="preserve"> (c)</t>
    </r>
  </si>
  <si>
    <r>
      <t>Fluoride Control Range (mg/L)</t>
    </r>
    <r>
      <rPr>
        <vertAlign val="superscript"/>
        <sz val="12"/>
        <rFont val="Calibri"/>
        <family val="2"/>
      </rPr>
      <t xml:space="preserve"> (c)</t>
    </r>
  </si>
  <si>
    <t>Was CDPH notified of any fluoride sample level</t>
  </si>
  <si>
    <t xml:space="preserve">(c)…..Level and range must be determined from annual average maximum air temperatures of past five years, and submit temperature value to the CDPH annually.                                                      (Section 64433.2,T22,CCR)  </t>
  </si>
  <si>
    <t>Was CDPH notified of second fluoride sample</t>
  </si>
  <si>
    <t>To be received by CDPH District Office by 10th day of following month</t>
  </si>
  <si>
    <r>
      <t xml:space="preserve">                                                           In addition, we request that you email this form to CDPH Headquarters at: FLUORIDATION@cdph.ca.gov                                        </t>
    </r>
    <r>
      <rPr>
        <sz val="8"/>
        <rFont val="Calibri"/>
        <family val="2"/>
      </rPr>
      <t>Rev 7/11</t>
    </r>
  </si>
  <si>
    <t>5)     After dating and signing the form, you may add comments or additional information which you feel may assist the CDPH in the review of the data.</t>
  </si>
  <si>
    <t xml:space="preserve">2)     As you complete the Distribution System Monitoring table, the Minimum, Maximum, and Average values are calculated in the electronic version of the form.  These cells are locked in the electronic version to prevent erroneous reporting.  The CDPH recommends that at least one sample be collected each month. </t>
  </si>
  <si>
    <r>
      <t xml:space="preserve">4)     The </t>
    </r>
    <r>
      <rPr>
        <b/>
        <sz val="12"/>
        <rFont val="Calibri"/>
        <family val="2"/>
      </rPr>
      <t>Calculated Fluoride Concentration</t>
    </r>
    <r>
      <rPr>
        <sz val="12"/>
        <rFont val="Calibri"/>
        <family val="2"/>
      </rPr>
      <t xml:space="preserve"> table lists the information to determine the average fluoride concentration in the distribution system or service area being reported.  List the water source(s), the most current fluoride concentration of the source(s), and the monthly production of the source(s) serving the distribution system or specific service area.  The electronic version of this form calculates the average fluoride concentration in the distribution system or service area being reported (a mass balance calculation) at the bottom of the table.  Again, the cell is locked in the electronic version to prevent erroneous reporting.  The monthly values can be averaged for the year to determine the Annual Average Fluoride Concentration (AAFC).</t>
    </r>
  </si>
  <si>
    <r>
      <t xml:space="preserve">6)     Please forward the form to your CDPH District Office, along with your other monthly reporting forms by the 10th day of the following month in which you are reporting.  </t>
    </r>
    <r>
      <rPr>
        <b/>
        <sz val="12"/>
        <rFont val="Calibri"/>
        <family val="2"/>
      </rPr>
      <t>Also please email this form along with the Year-To-Date Distribution form to CDPH Headquarters at: FLUORIDATION@cdph.ca.gov by the 10th day of the following month.</t>
    </r>
  </si>
  <si>
    <r>
      <t xml:space="preserve">                                               In addition, we request that you email this form to CDPH Headquarters at: FLUORIDATION@cdph.ca.gov                        </t>
    </r>
    <r>
      <rPr>
        <sz val="8"/>
        <rFont val="Calibri"/>
        <family val="2"/>
      </rPr>
      <t>Rev 7/11</t>
    </r>
  </si>
</sst>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Blue][&lt;0.146]0.00;[Red][&gt;0.545]0.00;[Magenta]0.00"/>
    <numFmt numFmtId="172" formatCode="[Green][&gt;=1]0.0;[Red]0.0"/>
    <numFmt numFmtId="173" formatCode="0.0%"/>
    <numFmt numFmtId="174" formatCode="[Red][&gt;2.4]0.0;[Blue]0.0"/>
    <numFmt numFmtId="175" formatCode="[Red][&gt;2.05]0.0;[Blue]0.0"/>
    <numFmt numFmtId="176" formatCode="mmmm\-yy"/>
    <numFmt numFmtId="177" formatCode="m/d/yy\ h:mm\ AM/PM"/>
    <numFmt numFmtId="178" formatCode="0.0000000000"/>
    <numFmt numFmtId="179" formatCode="0.00000000000"/>
    <numFmt numFmtId="180" formatCode="0.000000000"/>
    <numFmt numFmtId="181" formatCode="0.00000000"/>
    <numFmt numFmtId="182" formatCode="0.0000000"/>
    <numFmt numFmtId="183" formatCode="0.000000"/>
    <numFmt numFmtId="184" formatCode="0.00000"/>
    <numFmt numFmtId="185" formatCode="0.0000"/>
    <numFmt numFmtId="186" formatCode="0.000"/>
    <numFmt numFmtId="187" formatCode="_(* #,##0.0_);_(* \(#,##0.0\);_(* &quot;-&quot;??_);_(@_)"/>
    <numFmt numFmtId="188" formatCode="_(* #,##0_);_(* \(#,##0\);_(* &quot;-&quot;??_);_(@_)"/>
    <numFmt numFmtId="189" formatCode="0.000%"/>
    <numFmt numFmtId="190" formatCode="0_)"/>
    <numFmt numFmtId="191" formatCode="0.0_)"/>
    <numFmt numFmtId="192" formatCode="mmm\-dd\-yy"/>
    <numFmt numFmtId="193" formatCode="0.0;[Red]0.0"/>
    <numFmt numFmtId="194" formatCode="m/d"/>
    <numFmt numFmtId="195" formatCode="&quot;$&quot;#,##0"/>
    <numFmt numFmtId="196" formatCode="mmm"/>
    <numFmt numFmtId="197" formatCode="yyyy"/>
    <numFmt numFmtId="198" formatCode="\'\A\A\A\'"/>
    <numFmt numFmtId="199" formatCode="&quot;AAA&quot;\'"/>
    <numFmt numFmtId="200" formatCode="[Blue][&gt;=1]0;[Red]0"/>
    <numFmt numFmtId="201" formatCode="General_)"/>
    <numFmt numFmtId="202" formatCode="mmm\-yy_)"/>
    <numFmt numFmtId="203" formatCode="dd\-mmm\-yy_)"/>
    <numFmt numFmtId="204" formatCode="0.00;[Red]0.00"/>
    <numFmt numFmtId="205" formatCode="0.000;[Red]0.000"/>
    <numFmt numFmtId="206" formatCode="[Red][&gt;0.05]0.0;[Blue]0.0"/>
    <numFmt numFmtId="207" formatCode="[$-409]dddd\,\ mmmm\ dd\,\ yyyy"/>
    <numFmt numFmtId="208" formatCode="mm/dd/yy;@"/>
    <numFmt numFmtId="209" formatCode="[Red][&gt;2.5]0.0;[Blue]0.0"/>
    <numFmt numFmtId="210" formatCode="m/d/yy;@"/>
    <numFmt numFmtId="211" formatCode="mmm\-yyyy"/>
    <numFmt numFmtId="212" formatCode="[$-409]mmmm\ d\,\ yyyy;@"/>
    <numFmt numFmtId="213" formatCode="[Red][&gt;2.05]0.00;[Blue]0.00"/>
    <numFmt numFmtId="214" formatCode="[Blue][&gt;=1]0.0;[Red]0.0"/>
    <numFmt numFmtId="215" formatCode="mmm\-yyyy_)"/>
    <numFmt numFmtId="216" formatCode="m\-yyyy_)"/>
    <numFmt numFmtId="217" formatCode="mmmm\-yyyy_)"/>
    <numFmt numFmtId="218" formatCode="[$-409]h:mm:ss\ AM/PM"/>
    <numFmt numFmtId="219" formatCode="m/d/yy\ h:mm;@"/>
    <numFmt numFmtId="220" formatCode="m/yyyy"/>
    <numFmt numFmtId="221" formatCode="mmm/yyyy"/>
    <numFmt numFmtId="222" formatCode="mmm\,\ yyyy"/>
  </numFmts>
  <fonts count="71">
    <font>
      <sz val="10"/>
      <name val="Arial"/>
      <family val="0"/>
    </font>
    <font>
      <u val="single"/>
      <sz val="10"/>
      <color indexed="36"/>
      <name val="Arial"/>
      <family val="2"/>
    </font>
    <font>
      <u val="single"/>
      <sz val="10"/>
      <color indexed="12"/>
      <name val="Arial"/>
      <family val="2"/>
    </font>
    <font>
      <sz val="10"/>
      <name val="Times New Roman"/>
      <family val="1"/>
    </font>
    <font>
      <sz val="8"/>
      <name val="Tahoma"/>
      <family val="2"/>
    </font>
    <font>
      <sz val="12"/>
      <name val="Arial"/>
      <family val="2"/>
    </font>
    <font>
      <sz val="14"/>
      <name val="Times New Roman"/>
      <family val="1"/>
    </font>
    <font>
      <b/>
      <sz val="8"/>
      <name val="Tahoma"/>
      <family val="2"/>
    </font>
    <font>
      <b/>
      <sz val="10"/>
      <color indexed="12"/>
      <name val="Tahoma"/>
      <family val="2"/>
    </font>
    <font>
      <b/>
      <sz val="10"/>
      <color indexed="12"/>
      <name val="Times New Roman"/>
      <family val="1"/>
    </font>
    <font>
      <sz val="9"/>
      <name val="Times New Roman"/>
      <family val="1"/>
    </font>
    <font>
      <sz val="8"/>
      <name val="Arial"/>
      <family val="2"/>
    </font>
    <font>
      <sz val="12"/>
      <name val="Times New Roman"/>
      <family val="1"/>
    </font>
    <font>
      <b/>
      <sz val="12"/>
      <name val="Times New Roman"/>
      <family val="1"/>
    </font>
    <font>
      <b/>
      <sz val="12"/>
      <name val="Calibri"/>
      <family val="2"/>
    </font>
    <font>
      <sz val="12"/>
      <name val="Calibri"/>
      <family val="2"/>
    </font>
    <font>
      <b/>
      <sz val="16"/>
      <name val="Calibri"/>
      <family val="2"/>
    </font>
    <font>
      <sz val="12"/>
      <color indexed="12"/>
      <name val="Calibri"/>
      <family val="2"/>
    </font>
    <font>
      <sz val="10"/>
      <name val="Calibri"/>
      <family val="2"/>
    </font>
    <font>
      <vertAlign val="superscript"/>
      <sz val="10"/>
      <name val="Calibri"/>
      <family val="2"/>
    </font>
    <font>
      <vertAlign val="superscript"/>
      <sz val="12"/>
      <name val="Calibri"/>
      <family val="2"/>
    </font>
    <font>
      <vertAlign val="superscript"/>
      <sz val="11"/>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b/>
      <sz val="14"/>
      <name val="Calibri"/>
      <family val="2"/>
    </font>
    <font>
      <b/>
      <sz val="14"/>
      <color indexed="17"/>
      <name val="Calibri"/>
      <family val="2"/>
    </font>
    <font>
      <b/>
      <sz val="12"/>
      <color indexed="17"/>
      <name val="Calibri"/>
      <family val="2"/>
    </font>
    <font>
      <sz val="10"/>
      <color indexed="8"/>
      <name val="Calibri"/>
      <family val="2"/>
    </font>
    <font>
      <sz val="12"/>
      <color indexed="8"/>
      <name val="Calibri"/>
      <family val="2"/>
    </font>
    <font>
      <sz val="8"/>
      <color indexed="17"/>
      <name val="Calibri"/>
      <family val="2"/>
    </font>
    <font>
      <b/>
      <sz val="10"/>
      <name val="Calibri"/>
      <family val="2"/>
    </font>
    <font>
      <sz val="11"/>
      <name val="Calibri"/>
      <family val="2"/>
    </font>
    <font>
      <b/>
      <sz val="24"/>
      <color indexed="10"/>
      <name val="Calibri"/>
      <family val="2"/>
    </font>
    <font>
      <i/>
      <sz val="10"/>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8"/>
        <bgColor indexed="64"/>
      </patternFill>
    </fill>
    <fill>
      <patternFill patternType="solid">
        <fgColor theme="6" tint="-0.4999699890613556"/>
        <bgColor indexed="64"/>
      </patternFill>
    </fill>
    <fill>
      <patternFill patternType="solid">
        <fgColor theme="6" tint="0.5999600291252136"/>
        <bgColor indexed="64"/>
      </patternFill>
    </fill>
    <fill>
      <patternFill patternType="solid">
        <fgColor theme="6" tint="0.399949997663497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59">
    <xf numFmtId="0" fontId="0" fillId="0" borderId="0" xfId="0" applyAlignment="1">
      <alignment/>
    </xf>
    <xf numFmtId="0" fontId="0" fillId="33" borderId="0" xfId="0" applyFill="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5" fillId="0" borderId="0" xfId="0" applyFont="1" applyFill="1" applyBorder="1" applyAlignment="1" applyProtection="1">
      <alignment/>
      <protection/>
    </xf>
    <xf numFmtId="0" fontId="0" fillId="33" borderId="0" xfId="0" applyFill="1" applyAlignment="1" applyProtection="1">
      <alignment/>
      <protection locked="0"/>
    </xf>
    <xf numFmtId="0" fontId="10" fillId="0" borderId="0" xfId="57" applyFont="1" applyProtection="1">
      <alignment/>
      <protection/>
    </xf>
    <xf numFmtId="0" fontId="0" fillId="33" borderId="0" xfId="0" applyFill="1" applyAlignment="1" applyProtection="1">
      <alignment horizontal="center"/>
      <protection/>
    </xf>
    <xf numFmtId="0" fontId="5" fillId="33" borderId="0" xfId="0" applyFont="1" applyFill="1" applyAlignment="1" applyProtection="1">
      <alignment/>
      <protection/>
    </xf>
    <xf numFmtId="0" fontId="0" fillId="0" borderId="0" xfId="0" applyFill="1" applyBorder="1" applyAlignment="1" applyProtection="1">
      <alignment horizontal="left"/>
      <protection/>
    </xf>
    <xf numFmtId="0" fontId="12" fillId="0" borderId="0" xfId="0" applyFont="1" applyAlignment="1">
      <alignment/>
    </xf>
    <xf numFmtId="0" fontId="12" fillId="0" borderId="0" xfId="0" applyFont="1" applyAlignment="1">
      <alignment horizontal="left"/>
    </xf>
    <xf numFmtId="0" fontId="12" fillId="0" borderId="0" xfId="0" applyFont="1" applyAlignment="1">
      <alignment wrapText="1"/>
    </xf>
    <xf numFmtId="0" fontId="13" fillId="0" borderId="0" xfId="0" applyFont="1" applyAlignment="1">
      <alignment horizontal="left"/>
    </xf>
    <xf numFmtId="0" fontId="12" fillId="0" borderId="0" xfId="0" applyFont="1" applyAlignment="1">
      <alignment horizontal="left" indent="4"/>
    </xf>
    <xf numFmtId="0" fontId="12" fillId="0" borderId="0" xfId="0" applyFont="1" applyAlignment="1" quotePrefix="1">
      <alignment horizontal="left" indent="4"/>
    </xf>
    <xf numFmtId="0" fontId="0" fillId="34" borderId="0" xfId="0" applyFill="1" applyAlignment="1" applyProtection="1">
      <alignment horizontal="center"/>
      <protection/>
    </xf>
    <xf numFmtId="0" fontId="0" fillId="34" borderId="0" xfId="0" applyFill="1" applyAlignment="1" applyProtection="1">
      <alignment/>
      <protection/>
    </xf>
    <xf numFmtId="0" fontId="10" fillId="34" borderId="0" xfId="57" applyFont="1" applyFill="1" applyProtection="1">
      <alignment/>
      <protection/>
    </xf>
    <xf numFmtId="0" fontId="5" fillId="34" borderId="0" xfId="0" applyFont="1" applyFill="1" applyAlignment="1" applyProtection="1">
      <alignment/>
      <protection/>
    </xf>
    <xf numFmtId="0" fontId="0" fillId="34" borderId="0" xfId="0" applyFill="1" applyAlignment="1" applyProtection="1">
      <alignment/>
      <protection locked="0"/>
    </xf>
    <xf numFmtId="0" fontId="12" fillId="34" borderId="0" xfId="0" applyFont="1" applyFill="1" applyAlignment="1">
      <alignment/>
    </xf>
    <xf numFmtId="0" fontId="12" fillId="34" borderId="0" xfId="0" applyFont="1" applyFill="1" applyAlignment="1">
      <alignment wrapText="1"/>
    </xf>
    <xf numFmtId="0" fontId="0" fillId="34" borderId="0" xfId="0" applyFill="1" applyBorder="1" applyAlignment="1" applyProtection="1">
      <alignment/>
      <protection/>
    </xf>
    <xf numFmtId="0" fontId="5" fillId="34" borderId="0" xfId="0" applyFont="1" applyFill="1" applyBorder="1" applyAlignment="1" applyProtection="1">
      <alignment/>
      <protection/>
    </xf>
    <xf numFmtId="0" fontId="0" fillId="34" borderId="0" xfId="0" applyFill="1" applyBorder="1" applyAlignment="1" applyProtection="1">
      <alignment horizontal="centerContinuous"/>
      <protection/>
    </xf>
    <xf numFmtId="0" fontId="0" fillId="34" borderId="0" xfId="0" applyFill="1" applyBorder="1" applyAlignment="1" applyProtection="1">
      <alignment horizontal="center"/>
      <protection/>
    </xf>
    <xf numFmtId="0" fontId="0" fillId="34" borderId="0" xfId="0" applyFill="1" applyBorder="1" applyAlignment="1" applyProtection="1">
      <alignment/>
      <protection/>
    </xf>
    <xf numFmtId="0" fontId="40" fillId="0" borderId="0" xfId="57" applyFont="1" applyProtection="1">
      <alignment/>
      <protection/>
    </xf>
    <xf numFmtId="0" fontId="40" fillId="0" borderId="0" xfId="57" applyFont="1" applyAlignment="1" applyProtection="1">
      <alignment horizontal="right"/>
      <protection/>
    </xf>
    <xf numFmtId="0" fontId="41" fillId="0" borderId="0" xfId="57" applyFont="1" applyAlignment="1" applyProtection="1">
      <alignment horizontal="centerContinuous"/>
      <protection/>
    </xf>
    <xf numFmtId="0" fontId="40" fillId="0" borderId="0" xfId="57" applyFont="1" applyAlignment="1" applyProtection="1">
      <alignment horizontal="centerContinuous"/>
      <protection/>
    </xf>
    <xf numFmtId="0" fontId="40" fillId="0" borderId="0" xfId="57" applyFont="1" applyAlignment="1" applyProtection="1">
      <alignment horizontal="right" vertical="top"/>
      <protection/>
    </xf>
    <xf numFmtId="0" fontId="18" fillId="0" borderId="0" xfId="0" applyFont="1" applyFill="1" applyBorder="1" applyAlignment="1" applyProtection="1">
      <alignment horizontal="center"/>
      <protection/>
    </xf>
    <xf numFmtId="0" fontId="42" fillId="0" borderId="0" xfId="0" applyFont="1" applyFill="1" applyBorder="1" applyAlignment="1" applyProtection="1">
      <alignment horizontal="centerContinuous" vertical="center"/>
      <protection/>
    </xf>
    <xf numFmtId="0" fontId="43" fillId="0" borderId="0" xfId="0" applyFont="1" applyFill="1" applyBorder="1" applyAlignment="1" applyProtection="1">
      <alignment horizontal="centerContinuous" vertical="center"/>
      <protection/>
    </xf>
    <xf numFmtId="0" fontId="18" fillId="0" borderId="0" xfId="0" applyFont="1" applyFill="1" applyBorder="1" applyAlignment="1" applyProtection="1">
      <alignment horizontal="centerContinuous"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vertical="center"/>
      <protection/>
    </xf>
    <xf numFmtId="0" fontId="44" fillId="0" borderId="0" xfId="0" applyFont="1" applyFill="1" applyBorder="1" applyAlignment="1" applyProtection="1">
      <alignment horizontal="centerContinuous" vertical="center"/>
      <protection/>
    </xf>
    <xf numFmtId="0" fontId="15" fillId="0" borderId="0" xfId="0" applyFont="1" applyFill="1" applyBorder="1" applyAlignment="1" applyProtection="1">
      <alignment horizontal="centerContinuous"/>
      <protection/>
    </xf>
    <xf numFmtId="0" fontId="18" fillId="0" borderId="0" xfId="0" applyFont="1" applyFill="1" applyBorder="1" applyAlignment="1" applyProtection="1">
      <alignment horizontal="centerContinuous"/>
      <protection/>
    </xf>
    <xf numFmtId="0" fontId="45" fillId="0" borderId="0" xfId="0" applyFont="1" applyFill="1" applyBorder="1" applyAlignment="1" applyProtection="1">
      <alignment/>
      <protection/>
    </xf>
    <xf numFmtId="0" fontId="46" fillId="0" borderId="0" xfId="0" applyFont="1" applyFill="1" applyBorder="1" applyAlignment="1" applyProtection="1">
      <alignment horizontal="right" indent="1"/>
      <protection/>
    </xf>
    <xf numFmtId="0" fontId="18" fillId="0" borderId="0" xfId="0" applyFont="1" applyFill="1" applyBorder="1" applyAlignment="1" applyProtection="1">
      <alignment horizontal="right" indent="1"/>
      <protection/>
    </xf>
    <xf numFmtId="0" fontId="45" fillId="35" borderId="0" xfId="0" applyFont="1" applyFill="1" applyBorder="1" applyAlignment="1" applyProtection="1">
      <alignment/>
      <protection/>
    </xf>
    <xf numFmtId="0" fontId="45" fillId="0" borderId="0" xfId="0" applyFont="1" applyFill="1" applyBorder="1" applyAlignment="1" applyProtection="1">
      <alignment horizontal="right" indent="1"/>
      <protection/>
    </xf>
    <xf numFmtId="0" fontId="46" fillId="0" borderId="0" xfId="0" applyFont="1" applyFill="1" applyBorder="1" applyAlignment="1" applyProtection="1">
      <alignment horizontal="right"/>
      <protection/>
    </xf>
    <xf numFmtId="0" fontId="18" fillId="0" borderId="0" xfId="0" applyFont="1" applyFill="1" applyBorder="1" applyAlignment="1" applyProtection="1">
      <alignment horizontal="right" indent="4"/>
      <protection/>
    </xf>
    <xf numFmtId="0" fontId="15" fillId="0" borderId="0" xfId="0" applyFont="1" applyFill="1" applyBorder="1" applyAlignment="1" applyProtection="1">
      <alignment horizontal="center" vertical="center"/>
      <protection/>
    </xf>
    <xf numFmtId="219" fontId="15" fillId="0" borderId="0" xfId="0" applyNumberFormat="1" applyFont="1" applyFill="1" applyBorder="1" applyAlignment="1" applyProtection="1">
      <alignment horizontal="left" vertical="center"/>
      <protection/>
    </xf>
    <xf numFmtId="0" fontId="15" fillId="0" borderId="0" xfId="0" applyFont="1" applyFill="1" applyBorder="1" applyAlignment="1" applyProtection="1">
      <alignment vertical="center"/>
      <protection/>
    </xf>
    <xf numFmtId="219" fontId="15" fillId="0" borderId="0" xfId="0" applyNumberFormat="1" applyFont="1" applyFill="1" applyBorder="1" applyAlignment="1" applyProtection="1">
      <alignment vertical="center"/>
      <protection/>
    </xf>
    <xf numFmtId="0" fontId="47" fillId="0" borderId="10" xfId="0" applyFont="1" applyFill="1" applyBorder="1" applyAlignment="1" applyProtection="1">
      <alignment horizontal="center"/>
      <protection/>
    </xf>
    <xf numFmtId="0" fontId="18" fillId="0" borderId="10" xfId="0" applyFont="1" applyFill="1" applyBorder="1" applyAlignment="1" applyProtection="1">
      <alignment horizontal="center"/>
      <protection/>
    </xf>
    <xf numFmtId="0" fontId="45" fillId="0" borderId="10" xfId="0" applyNumberFormat="1" applyFont="1" applyFill="1" applyBorder="1" applyAlignment="1" applyProtection="1">
      <alignment horizontal="center"/>
      <protection locked="0"/>
    </xf>
    <xf numFmtId="0" fontId="48" fillId="0" borderId="0" xfId="0" applyFont="1" applyFill="1" applyBorder="1" applyAlignment="1" applyProtection="1">
      <alignment horizontal="left" vertical="center" indent="1"/>
      <protection locked="0"/>
    </xf>
    <xf numFmtId="0" fontId="15" fillId="0" borderId="0" xfId="0" applyFont="1" applyFill="1" applyBorder="1" applyAlignment="1" applyProtection="1">
      <alignment/>
      <protection/>
    </xf>
    <xf numFmtId="0" fontId="47" fillId="0" borderId="11" xfId="0" applyFont="1" applyFill="1" applyBorder="1" applyAlignment="1" applyProtection="1" quotePrefix="1">
      <alignment horizontal="center"/>
      <protection/>
    </xf>
    <xf numFmtId="0" fontId="18" fillId="0" borderId="11" xfId="0" applyFont="1" applyFill="1" applyBorder="1" applyAlignment="1" applyProtection="1">
      <alignment horizontal="center"/>
      <protection/>
    </xf>
    <xf numFmtId="0" fontId="45" fillId="0" borderId="11" xfId="0" applyNumberFormat="1" applyFont="1" applyFill="1" applyBorder="1" applyAlignment="1" applyProtection="1">
      <alignment horizontal="center"/>
      <protection locked="0"/>
    </xf>
    <xf numFmtId="0" fontId="15" fillId="0" borderId="0" xfId="0" applyFont="1" applyFill="1" applyBorder="1" applyAlignment="1" applyProtection="1">
      <alignment horizontal="left" vertical="center" indent="1"/>
      <protection locked="0"/>
    </xf>
    <xf numFmtId="0" fontId="15" fillId="0" borderId="0" xfId="0" applyFont="1" applyFill="1" applyBorder="1" applyAlignment="1" applyProtection="1">
      <alignment horizontal="left" vertical="center" indent="1"/>
      <protection/>
    </xf>
    <xf numFmtId="0" fontId="18" fillId="0" borderId="0" xfId="0" applyFont="1" applyFill="1" applyBorder="1" applyAlignment="1" applyProtection="1">
      <alignment horizontal="left" indent="1"/>
      <protection locked="0"/>
    </xf>
    <xf numFmtId="0" fontId="18" fillId="0" borderId="0" xfId="0" applyFont="1" applyFill="1" applyBorder="1" applyAlignment="1" applyProtection="1">
      <alignment horizontal="right" vertical="center"/>
      <protection/>
    </xf>
    <xf numFmtId="0" fontId="15" fillId="0" borderId="0" xfId="0" applyFont="1" applyFill="1" applyBorder="1" applyAlignment="1" applyProtection="1">
      <alignment horizontal="left" vertical="center" indent="3"/>
      <protection/>
    </xf>
    <xf numFmtId="0" fontId="15" fillId="36" borderId="11" xfId="0" applyFont="1" applyFill="1" applyBorder="1" applyAlignment="1" applyProtection="1">
      <alignment horizontal="center" vertical="center"/>
      <protection/>
    </xf>
    <xf numFmtId="210" fontId="49" fillId="0" borderId="11" xfId="0" applyNumberFormat="1" applyFont="1" applyFill="1" applyBorder="1" applyAlignment="1" applyProtection="1">
      <alignment vertical="center"/>
      <protection locked="0"/>
    </xf>
    <xf numFmtId="0" fontId="15" fillId="35" borderId="12" xfId="0" applyFont="1" applyFill="1" applyBorder="1" applyAlignment="1" applyProtection="1">
      <alignment horizontal="center" vertical="center"/>
      <protection locked="0"/>
    </xf>
    <xf numFmtId="0" fontId="15" fillId="0" borderId="0" xfId="0" applyFont="1" applyFill="1" applyBorder="1" applyAlignment="1" applyProtection="1">
      <alignment horizontal="right" vertical="center"/>
      <protection/>
    </xf>
    <xf numFmtId="210" fontId="15" fillId="35" borderId="12"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horizontal="left" vertical="center" indent="4"/>
      <protection/>
    </xf>
    <xf numFmtId="0" fontId="47" fillId="0" borderId="13" xfId="0" applyFont="1" applyFill="1" applyBorder="1" applyAlignment="1" applyProtection="1" quotePrefix="1">
      <alignment horizontal="center"/>
      <protection/>
    </xf>
    <xf numFmtId="0" fontId="18" fillId="0" borderId="13" xfId="0" applyFont="1" applyFill="1" applyBorder="1" applyAlignment="1" applyProtection="1">
      <alignment horizontal="center"/>
      <protection/>
    </xf>
    <xf numFmtId="0" fontId="45" fillId="0" borderId="13" xfId="0" applyNumberFormat="1" applyFont="1" applyFill="1" applyBorder="1" applyAlignment="1" applyProtection="1">
      <alignment horizontal="center"/>
      <protection locked="0"/>
    </xf>
    <xf numFmtId="0" fontId="45" fillId="35" borderId="10" xfId="0" applyNumberFormat="1" applyFont="1" applyFill="1" applyBorder="1" applyAlignment="1" applyProtection="1">
      <alignment horizontal="center"/>
      <protection/>
    </xf>
    <xf numFmtId="0" fontId="15" fillId="0" borderId="0" xfId="0" applyFont="1" applyFill="1" applyBorder="1" applyAlignment="1" applyProtection="1">
      <alignment horizontal="left" vertical="center" indent="2"/>
      <protection/>
    </xf>
    <xf numFmtId="2" fontId="45" fillId="35" borderId="10" xfId="0" applyNumberFormat="1" applyFont="1" applyFill="1" applyBorder="1" applyAlignment="1" applyProtection="1">
      <alignment horizontal="center"/>
      <protection/>
    </xf>
    <xf numFmtId="9" fontId="45" fillId="35" borderId="10" xfId="0" applyNumberFormat="1" applyFont="1" applyFill="1" applyBorder="1" applyAlignment="1" applyProtection="1">
      <alignment horizontal="center"/>
      <protection/>
    </xf>
    <xf numFmtId="0" fontId="18" fillId="0" borderId="0" xfId="0" applyFont="1" applyFill="1" applyBorder="1" applyAlignment="1" applyProtection="1">
      <alignment horizontal="left"/>
      <protection/>
    </xf>
    <xf numFmtId="0" fontId="18" fillId="0" borderId="14"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15" fillId="0" borderId="0" xfId="0" applyFont="1" applyFill="1" applyBorder="1" applyAlignment="1" applyProtection="1">
      <alignment horizontal="right"/>
      <protection/>
    </xf>
    <xf numFmtId="0" fontId="50" fillId="0" borderId="0" xfId="0" applyFont="1" applyFill="1" applyBorder="1" applyAlignment="1" applyProtection="1">
      <alignment/>
      <protection/>
    </xf>
    <xf numFmtId="0" fontId="45" fillId="0" borderId="10" xfId="0" applyNumberFormat="1" applyFont="1" applyFill="1" applyBorder="1" applyAlignment="1" applyProtection="1">
      <alignment horizontal="center"/>
      <protection/>
    </xf>
    <xf numFmtId="0" fontId="48" fillId="0" borderId="0" xfId="0" applyFont="1" applyFill="1" applyBorder="1" applyAlignment="1" applyProtection="1">
      <alignment horizontal="left" vertical="center" indent="1"/>
      <protection/>
    </xf>
    <xf numFmtId="0" fontId="45" fillId="0" borderId="11" xfId="0" applyNumberFormat="1" applyFont="1" applyFill="1" applyBorder="1" applyAlignment="1" applyProtection="1">
      <alignment horizontal="center"/>
      <protection/>
    </xf>
    <xf numFmtId="0" fontId="18" fillId="0" borderId="0" xfId="0" applyFont="1" applyFill="1" applyBorder="1" applyAlignment="1" applyProtection="1">
      <alignment horizontal="left" indent="1"/>
      <protection/>
    </xf>
    <xf numFmtId="210" fontId="15" fillId="0" borderId="11" xfId="0" applyNumberFormat="1" applyFont="1" applyFill="1" applyBorder="1" applyAlignment="1" applyProtection="1">
      <alignment vertical="center"/>
      <protection/>
    </xf>
    <xf numFmtId="0" fontId="15" fillId="35" borderId="12" xfId="0" applyFont="1" applyFill="1" applyBorder="1" applyAlignment="1" applyProtection="1">
      <alignment horizontal="center" vertical="center"/>
      <protection/>
    </xf>
    <xf numFmtId="210" fontId="15" fillId="35" borderId="12" xfId="0" applyNumberFormat="1" applyFont="1" applyFill="1" applyBorder="1" applyAlignment="1" applyProtection="1">
      <alignment horizontal="center" vertical="center"/>
      <protection/>
    </xf>
    <xf numFmtId="0" fontId="45" fillId="0" borderId="13" xfId="0" applyNumberFormat="1" applyFont="1" applyFill="1" applyBorder="1" applyAlignment="1" applyProtection="1">
      <alignment horizontal="center"/>
      <protection/>
    </xf>
    <xf numFmtId="0" fontId="14" fillId="0" borderId="0" xfId="0" applyFont="1" applyAlignment="1">
      <alignment horizontal="left" vertical="top" wrapText="1"/>
    </xf>
    <xf numFmtId="0" fontId="15"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wrapText="1"/>
    </xf>
    <xf numFmtId="0" fontId="16" fillId="0" borderId="0" xfId="0" applyFont="1" applyAlignment="1">
      <alignment horizontal="center"/>
    </xf>
    <xf numFmtId="0" fontId="14"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left"/>
    </xf>
    <xf numFmtId="0" fontId="18" fillId="36" borderId="15" xfId="0" applyFont="1" applyFill="1" applyBorder="1" applyAlignment="1" applyProtection="1">
      <alignment horizontal="center" vertical="center"/>
      <protection/>
    </xf>
    <xf numFmtId="0" fontId="18" fillId="36" borderId="16" xfId="0" applyFont="1" applyFill="1" applyBorder="1" applyAlignment="1" applyProtection="1">
      <alignment horizontal="center" vertical="center"/>
      <protection/>
    </xf>
    <xf numFmtId="0" fontId="18" fillId="36" borderId="17"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45" fillId="0" borderId="18" xfId="0" applyNumberFormat="1" applyFont="1" applyFill="1" applyBorder="1" applyAlignment="1" applyProtection="1">
      <alignment horizontal="left" indent="1"/>
      <protection/>
    </xf>
    <xf numFmtId="0" fontId="45" fillId="0" borderId="19" xfId="0" applyNumberFormat="1" applyFont="1" applyFill="1" applyBorder="1" applyAlignment="1" applyProtection="1">
      <alignment horizontal="left" indent="1"/>
      <protection/>
    </xf>
    <xf numFmtId="0" fontId="45" fillId="0" borderId="20" xfId="0" applyNumberFormat="1" applyFont="1" applyFill="1" applyBorder="1" applyAlignment="1" applyProtection="1">
      <alignment horizontal="left" indent="1"/>
      <protection/>
    </xf>
    <xf numFmtId="0" fontId="45" fillId="0" borderId="21" xfId="0" applyNumberFormat="1" applyFont="1" applyFill="1" applyBorder="1" applyAlignment="1" applyProtection="1">
      <alignment horizontal="left" indent="1"/>
      <protection/>
    </xf>
    <xf numFmtId="219" fontId="15" fillId="0" borderId="0" xfId="0" applyNumberFormat="1" applyFont="1" applyFill="1" applyBorder="1" applyAlignment="1" applyProtection="1">
      <alignment horizontal="left" vertical="center"/>
      <protection/>
    </xf>
    <xf numFmtId="0" fontId="15" fillId="0" borderId="20" xfId="0" applyFont="1" applyFill="1" applyBorder="1" applyAlignment="1" applyProtection="1">
      <alignment horizontal="left" vertical="center"/>
      <protection/>
    </xf>
    <xf numFmtId="0" fontId="15" fillId="0" borderId="22" xfId="0" applyFont="1" applyFill="1" applyBorder="1" applyAlignment="1" applyProtection="1">
      <alignment horizontal="left" vertical="center"/>
      <protection/>
    </xf>
    <xf numFmtId="0" fontId="15" fillId="0" borderId="21" xfId="0" applyFont="1" applyFill="1" applyBorder="1" applyAlignment="1" applyProtection="1">
      <alignment horizontal="left" vertical="center"/>
      <protection/>
    </xf>
    <xf numFmtId="0" fontId="18" fillId="36" borderId="15" xfId="0" applyFont="1" applyFill="1" applyBorder="1" applyAlignment="1" applyProtection="1">
      <alignment horizontal="center" vertical="center" wrapText="1"/>
      <protection/>
    </xf>
    <xf numFmtId="0" fontId="18" fillId="36" borderId="16" xfId="0" applyFont="1" applyFill="1" applyBorder="1" applyAlignment="1" applyProtection="1">
      <alignment horizontal="center" vertical="center" wrapText="1"/>
      <protection/>
    </xf>
    <xf numFmtId="0" fontId="18" fillId="36" borderId="17" xfId="0" applyFont="1" applyFill="1" applyBorder="1" applyAlignment="1" applyProtection="1">
      <alignment horizontal="center" vertical="center" wrapText="1"/>
      <protection/>
    </xf>
    <xf numFmtId="0" fontId="15" fillId="0" borderId="0" xfId="0" applyFont="1" applyFill="1" applyBorder="1" applyAlignment="1" applyProtection="1">
      <alignment horizontal="right" indent="1"/>
      <protection/>
    </xf>
    <xf numFmtId="0" fontId="52" fillId="35" borderId="23" xfId="0" applyFont="1" applyFill="1" applyBorder="1" applyAlignment="1" applyProtection="1">
      <alignment horizontal="left"/>
      <protection/>
    </xf>
    <xf numFmtId="176" fontId="52" fillId="35" borderId="23" xfId="0" applyNumberFormat="1" applyFont="1" applyFill="1" applyBorder="1" applyAlignment="1" applyProtection="1">
      <alignment horizontal="center"/>
      <protection/>
    </xf>
    <xf numFmtId="0" fontId="15" fillId="36" borderId="20" xfId="0" applyFont="1" applyFill="1" applyBorder="1" applyAlignment="1" applyProtection="1">
      <alignment horizontal="center" vertical="center"/>
      <protection/>
    </xf>
    <xf numFmtId="0" fontId="15" fillId="36" borderId="22" xfId="0" applyFont="1" applyFill="1" applyBorder="1" applyAlignment="1" applyProtection="1">
      <alignment horizontal="center" vertical="center"/>
      <protection/>
    </xf>
    <xf numFmtId="0" fontId="15" fillId="36" borderId="21" xfId="0" applyFont="1" applyFill="1" applyBorder="1" applyAlignment="1" applyProtection="1">
      <alignment horizontal="center" vertical="center"/>
      <protection/>
    </xf>
    <xf numFmtId="0" fontId="49" fillId="0" borderId="12" xfId="0" applyFont="1" applyFill="1" applyBorder="1" applyAlignment="1" applyProtection="1">
      <alignment horizontal="left" vertical="center"/>
      <protection/>
    </xf>
    <xf numFmtId="0" fontId="18" fillId="36" borderId="24" xfId="0" applyFont="1" applyFill="1" applyBorder="1" applyAlignment="1" applyProtection="1">
      <alignment horizontal="center" vertical="center" wrapText="1"/>
      <protection/>
    </xf>
    <xf numFmtId="0" fontId="18" fillId="36" borderId="25" xfId="0" applyFont="1" applyFill="1" applyBorder="1" applyAlignment="1" applyProtection="1">
      <alignment horizontal="center" vertical="center" wrapText="1"/>
      <protection/>
    </xf>
    <xf numFmtId="0" fontId="18" fillId="36" borderId="26" xfId="0" applyFont="1" applyFill="1" applyBorder="1" applyAlignment="1" applyProtection="1">
      <alignment horizontal="center" vertical="center" wrapText="1"/>
      <protection/>
    </xf>
    <xf numFmtId="0" fontId="18" fillId="36" borderId="27" xfId="0" applyFont="1" applyFill="1" applyBorder="1" applyAlignment="1" applyProtection="1">
      <alignment horizontal="center" vertical="center" wrapText="1"/>
      <protection/>
    </xf>
    <xf numFmtId="0" fontId="18" fillId="36" borderId="28" xfId="0" applyFont="1" applyFill="1" applyBorder="1" applyAlignment="1" applyProtection="1">
      <alignment horizontal="center" vertical="center" wrapText="1"/>
      <protection/>
    </xf>
    <xf numFmtId="0" fontId="18" fillId="36" borderId="29" xfId="0" applyFont="1" applyFill="1" applyBorder="1" applyAlignment="1" applyProtection="1">
      <alignment horizontal="center" vertical="center" wrapText="1"/>
      <protection/>
    </xf>
    <xf numFmtId="0" fontId="52" fillId="0" borderId="0" xfId="0" applyFont="1" applyFill="1" applyBorder="1" applyAlignment="1" applyProtection="1">
      <alignment horizontal="left"/>
      <protection/>
    </xf>
    <xf numFmtId="0" fontId="18" fillId="0" borderId="20" xfId="0" applyFont="1" applyFill="1" applyBorder="1" applyAlignment="1" applyProtection="1">
      <alignment horizontal="right" indent="2"/>
      <protection/>
    </xf>
    <xf numFmtId="0" fontId="18" fillId="0" borderId="22" xfId="0" applyFont="1" applyFill="1" applyBorder="1" applyAlignment="1" applyProtection="1">
      <alignment horizontal="right" indent="2"/>
      <protection/>
    </xf>
    <xf numFmtId="0" fontId="18" fillId="0" borderId="21" xfId="0" applyFont="1" applyFill="1" applyBorder="1" applyAlignment="1" applyProtection="1">
      <alignment horizontal="right" indent="2"/>
      <protection/>
    </xf>
    <xf numFmtId="0" fontId="18" fillId="0" borderId="30" xfId="0" applyFont="1" applyFill="1" applyBorder="1" applyAlignment="1" applyProtection="1">
      <alignment horizontal="right" indent="2"/>
      <protection/>
    </xf>
    <xf numFmtId="0" fontId="18" fillId="0" borderId="31" xfId="0" applyFont="1" applyFill="1" applyBorder="1" applyAlignment="1" applyProtection="1">
      <alignment horizontal="right" indent="2"/>
      <protection/>
    </xf>
    <xf numFmtId="0" fontId="18" fillId="0" borderId="32" xfId="0" applyFont="1" applyFill="1" applyBorder="1" applyAlignment="1" applyProtection="1">
      <alignment horizontal="right" indent="2"/>
      <protection/>
    </xf>
    <xf numFmtId="0" fontId="50" fillId="0" borderId="0" xfId="0" applyFont="1" applyFill="1" applyBorder="1" applyAlignment="1" applyProtection="1">
      <alignment horizontal="center"/>
      <protection/>
    </xf>
    <xf numFmtId="0" fontId="40" fillId="0" borderId="0" xfId="0" applyFont="1" applyFill="1" applyBorder="1" applyAlignment="1" applyProtection="1">
      <alignment horizontal="center"/>
      <protection/>
    </xf>
    <xf numFmtId="0" fontId="51" fillId="0" borderId="12" xfId="0" applyFont="1" applyFill="1" applyBorder="1" applyAlignment="1" applyProtection="1">
      <alignment horizontal="left"/>
      <protection/>
    </xf>
    <xf numFmtId="14" fontId="18" fillId="0" borderId="12" xfId="0" applyNumberFormat="1" applyFont="1" applyFill="1" applyBorder="1" applyAlignment="1" applyProtection="1">
      <alignment horizontal="center"/>
      <protection/>
    </xf>
    <xf numFmtId="0" fontId="18" fillId="0" borderId="12" xfId="0" applyFont="1" applyFill="1" applyBorder="1" applyAlignment="1" applyProtection="1">
      <alignment horizontal="center"/>
      <protection/>
    </xf>
    <xf numFmtId="49" fontId="52" fillId="35" borderId="23" xfId="0" applyNumberFormat="1" applyFont="1" applyFill="1" applyBorder="1" applyAlignment="1" applyProtection="1">
      <alignment horizontal="center"/>
      <protection/>
    </xf>
    <xf numFmtId="0" fontId="18" fillId="0" borderId="0" xfId="0" applyFont="1" applyFill="1" applyBorder="1" applyAlignment="1" applyProtection="1">
      <alignment horizontal="left" vertical="top" wrapText="1"/>
      <protection/>
    </xf>
    <xf numFmtId="0" fontId="45" fillId="0" borderId="20" xfId="0" applyNumberFormat="1" applyFont="1" applyFill="1" applyBorder="1" applyAlignment="1" applyProtection="1">
      <alignment horizontal="left" indent="1"/>
      <protection locked="0"/>
    </xf>
    <xf numFmtId="0" fontId="45" fillId="0" borderId="21" xfId="0" applyNumberFormat="1" applyFont="1" applyFill="1" applyBorder="1" applyAlignment="1" applyProtection="1">
      <alignment horizontal="left" indent="1"/>
      <protection locked="0"/>
    </xf>
    <xf numFmtId="0" fontId="49" fillId="0" borderId="20" xfId="0" applyFont="1" applyFill="1" applyBorder="1" applyAlignment="1" applyProtection="1">
      <alignment horizontal="left" vertical="center"/>
      <protection locked="0"/>
    </xf>
    <xf numFmtId="0" fontId="49" fillId="0" borderId="22" xfId="0" applyFont="1" applyFill="1" applyBorder="1" applyAlignment="1" applyProtection="1">
      <alignment horizontal="left" vertical="center"/>
      <protection locked="0"/>
    </xf>
    <xf numFmtId="0" fontId="49" fillId="0" borderId="21" xfId="0" applyFont="1" applyFill="1" applyBorder="1" applyAlignment="1" applyProtection="1">
      <alignment horizontal="left" vertical="center"/>
      <protection locked="0"/>
    </xf>
    <xf numFmtId="0" fontId="49" fillId="0" borderId="12" xfId="0" applyFont="1" applyFill="1" applyBorder="1" applyAlignment="1" applyProtection="1">
      <alignment horizontal="left" vertical="center"/>
      <protection locked="0"/>
    </xf>
    <xf numFmtId="0" fontId="45" fillId="0" borderId="18" xfId="0" applyNumberFormat="1" applyFont="1" applyFill="1" applyBorder="1" applyAlignment="1" applyProtection="1">
      <alignment horizontal="left" indent="1"/>
      <protection locked="0"/>
    </xf>
    <xf numFmtId="0" fontId="45" fillId="0" borderId="19" xfId="0" applyNumberFormat="1" applyFont="1" applyFill="1" applyBorder="1" applyAlignment="1" applyProtection="1">
      <alignment horizontal="left" indent="1"/>
      <protection locked="0"/>
    </xf>
    <xf numFmtId="49" fontId="52" fillId="35" borderId="23" xfId="0" applyNumberFormat="1" applyFont="1" applyFill="1" applyBorder="1" applyAlignment="1" applyProtection="1">
      <alignment horizontal="center"/>
      <protection locked="0"/>
    </xf>
    <xf numFmtId="176" fontId="52" fillId="35" borderId="23" xfId="0" applyNumberFormat="1" applyFont="1" applyFill="1" applyBorder="1" applyAlignment="1" applyProtection="1">
      <alignment horizontal="center"/>
      <protection locked="0"/>
    </xf>
    <xf numFmtId="0" fontId="52" fillId="35" borderId="23" xfId="0" applyFont="1" applyFill="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BJ41"/>
  <sheetViews>
    <sheetView showGridLines="0" view="pageBreakPreview" zoomScale="90" zoomScaleNormal="90" zoomScaleSheetLayoutView="90" zoomScalePageLayoutView="0" workbookViewId="0" topLeftCell="A1">
      <selection activeCell="A15" sqref="A15:M15"/>
    </sheetView>
  </sheetViews>
  <sheetFormatPr defaultColWidth="9.140625" defaultRowHeight="12.75"/>
  <cols>
    <col min="1" max="1" width="9.140625" style="13" customWidth="1"/>
    <col min="2" max="12" width="9.140625" style="12" customWidth="1"/>
    <col min="13" max="13" width="10.7109375" style="12" customWidth="1"/>
    <col min="14" max="62" width="9.140625" style="23" customWidth="1"/>
    <col min="63" max="16384" width="9.140625" style="12" customWidth="1"/>
  </cols>
  <sheetData>
    <row r="2" spans="1:13" ht="21">
      <c r="A2" s="102" t="s">
        <v>63</v>
      </c>
      <c r="B2" s="102"/>
      <c r="C2" s="102"/>
      <c r="D2" s="102"/>
      <c r="E2" s="102"/>
      <c r="F2" s="102"/>
      <c r="G2" s="102"/>
      <c r="H2" s="102"/>
      <c r="I2" s="102"/>
      <c r="J2" s="102"/>
      <c r="K2" s="102"/>
      <c r="L2" s="102"/>
      <c r="M2" s="102"/>
    </row>
    <row r="3" spans="1:13" ht="21">
      <c r="A3" s="102" t="s">
        <v>60</v>
      </c>
      <c r="B3" s="102"/>
      <c r="C3" s="102"/>
      <c r="D3" s="102"/>
      <c r="E3" s="102"/>
      <c r="F3" s="102"/>
      <c r="G3" s="102"/>
      <c r="H3" s="102"/>
      <c r="I3" s="102"/>
      <c r="J3" s="102"/>
      <c r="K3" s="102"/>
      <c r="L3" s="102"/>
      <c r="M3" s="102"/>
    </row>
    <row r="4" spans="1:13" ht="16.5">
      <c r="A4" s="105"/>
      <c r="B4" s="105"/>
      <c r="C4" s="105"/>
      <c r="D4" s="105"/>
      <c r="E4" s="105"/>
      <c r="F4" s="105"/>
      <c r="G4" s="105"/>
      <c r="H4" s="105"/>
      <c r="I4" s="105"/>
      <c r="J4" s="105"/>
      <c r="K4" s="105"/>
      <c r="L4" s="105"/>
      <c r="M4" s="105"/>
    </row>
    <row r="5" spans="1:62" s="14" customFormat="1" ht="54.75" customHeight="1">
      <c r="A5" s="98" t="s">
        <v>67</v>
      </c>
      <c r="B5" s="98"/>
      <c r="C5" s="98"/>
      <c r="D5" s="98"/>
      <c r="E5" s="98"/>
      <c r="F5" s="98"/>
      <c r="G5" s="98"/>
      <c r="H5" s="98"/>
      <c r="I5" s="98"/>
      <c r="J5" s="98"/>
      <c r="K5" s="98"/>
      <c r="L5" s="98"/>
      <c r="M5" s="98"/>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row>
    <row r="6" spans="1:62" s="14" customFormat="1" ht="56.25" customHeight="1">
      <c r="A6" s="97" t="s">
        <v>68</v>
      </c>
      <c r="B6" s="98"/>
      <c r="C6" s="98"/>
      <c r="D6" s="98"/>
      <c r="E6" s="98"/>
      <c r="F6" s="98"/>
      <c r="G6" s="98"/>
      <c r="H6" s="98"/>
      <c r="I6" s="98"/>
      <c r="J6" s="98"/>
      <c r="K6" s="98"/>
      <c r="L6" s="98"/>
      <c r="M6" s="98"/>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1:13" ht="25.5" customHeight="1">
      <c r="A7" s="103" t="s">
        <v>61</v>
      </c>
      <c r="B7" s="103"/>
      <c r="C7" s="103"/>
      <c r="D7" s="103"/>
      <c r="E7" s="103"/>
      <c r="F7" s="103"/>
      <c r="G7" s="103"/>
      <c r="H7" s="103"/>
      <c r="I7" s="103"/>
      <c r="J7" s="103"/>
      <c r="K7" s="103"/>
      <c r="L7" s="103"/>
      <c r="M7" s="103"/>
    </row>
    <row r="8" spans="1:62" s="14" customFormat="1" ht="54.75" customHeight="1">
      <c r="A8" s="99" t="s">
        <v>62</v>
      </c>
      <c r="B8" s="99"/>
      <c r="C8" s="99"/>
      <c r="D8" s="99"/>
      <c r="E8" s="99"/>
      <c r="F8" s="99"/>
      <c r="G8" s="99"/>
      <c r="H8" s="99"/>
      <c r="I8" s="99"/>
      <c r="J8" s="99"/>
      <c r="K8" s="99"/>
      <c r="L8" s="99"/>
      <c r="M8" s="99"/>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1:62" s="14" customFormat="1" ht="56.25" customHeight="1">
      <c r="A9" s="99" t="s">
        <v>82</v>
      </c>
      <c r="B9" s="99"/>
      <c r="C9" s="99"/>
      <c r="D9" s="99"/>
      <c r="E9" s="99"/>
      <c r="F9" s="99"/>
      <c r="G9" s="99"/>
      <c r="H9" s="99"/>
      <c r="I9" s="99"/>
      <c r="J9" s="99"/>
      <c r="K9" s="99"/>
      <c r="L9" s="99"/>
      <c r="M9" s="99"/>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1:62" s="14" customFormat="1" ht="44.25" customHeight="1">
      <c r="A10" s="99" t="s">
        <v>65</v>
      </c>
      <c r="B10" s="99"/>
      <c r="C10" s="99"/>
      <c r="D10" s="99"/>
      <c r="E10" s="99"/>
      <c r="F10" s="99"/>
      <c r="G10" s="99"/>
      <c r="H10" s="99"/>
      <c r="I10" s="99"/>
      <c r="J10" s="99"/>
      <c r="K10" s="99"/>
      <c r="L10" s="99"/>
      <c r="M10" s="99"/>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1:62" s="14" customFormat="1" ht="122.25" customHeight="1">
      <c r="A11" s="99" t="s">
        <v>83</v>
      </c>
      <c r="B11" s="99"/>
      <c r="C11" s="99"/>
      <c r="D11" s="99"/>
      <c r="E11" s="99"/>
      <c r="F11" s="99"/>
      <c r="G11" s="99"/>
      <c r="H11" s="99"/>
      <c r="I11" s="99"/>
      <c r="J11" s="99"/>
      <c r="K11" s="99"/>
      <c r="L11" s="99"/>
      <c r="M11" s="99"/>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1:62" s="14" customFormat="1" ht="43.5" customHeight="1">
      <c r="A12" s="99" t="s">
        <v>81</v>
      </c>
      <c r="B12" s="99"/>
      <c r="C12" s="99"/>
      <c r="D12" s="99"/>
      <c r="E12" s="99"/>
      <c r="F12" s="99"/>
      <c r="G12" s="99"/>
      <c r="H12" s="99"/>
      <c r="I12" s="99"/>
      <c r="J12" s="99"/>
      <c r="K12" s="99"/>
      <c r="L12" s="99"/>
      <c r="M12" s="99"/>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1:62" s="14" customFormat="1" ht="55.5" customHeight="1">
      <c r="A13" s="99" t="s">
        <v>84</v>
      </c>
      <c r="B13" s="99"/>
      <c r="C13" s="99"/>
      <c r="D13" s="99"/>
      <c r="E13" s="99"/>
      <c r="F13" s="99"/>
      <c r="G13" s="99"/>
      <c r="H13" s="99"/>
      <c r="I13" s="99"/>
      <c r="J13" s="99"/>
      <c r="K13" s="99"/>
      <c r="L13" s="99"/>
      <c r="M13" s="99"/>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row>
    <row r="14" spans="1:62" s="14" customFormat="1" ht="55.5" customHeight="1">
      <c r="A14" s="99" t="s">
        <v>66</v>
      </c>
      <c r="B14" s="99"/>
      <c r="C14" s="99"/>
      <c r="D14" s="99"/>
      <c r="E14" s="99"/>
      <c r="F14" s="99"/>
      <c r="G14" s="99"/>
      <c r="H14" s="99"/>
      <c r="I14" s="99"/>
      <c r="J14" s="99"/>
      <c r="K14" s="99"/>
      <c r="L14" s="99"/>
      <c r="M14" s="99"/>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row>
    <row r="15" spans="1:13" ht="25.5" customHeight="1">
      <c r="A15" s="104"/>
      <c r="B15" s="104"/>
      <c r="C15" s="104"/>
      <c r="D15" s="104"/>
      <c r="E15" s="104"/>
      <c r="F15" s="104"/>
      <c r="G15" s="104"/>
      <c r="H15" s="104"/>
      <c r="I15" s="104"/>
      <c r="J15" s="104"/>
      <c r="K15" s="104"/>
      <c r="L15" s="104"/>
      <c r="M15" s="104"/>
    </row>
    <row r="16" spans="1:13" ht="27" customHeight="1">
      <c r="A16" s="100"/>
      <c r="B16" s="100"/>
      <c r="C16" s="100"/>
      <c r="D16" s="100"/>
      <c r="E16" s="100"/>
      <c r="F16" s="100"/>
      <c r="G16" s="100"/>
      <c r="H16" s="100"/>
      <c r="I16" s="100"/>
      <c r="J16" s="100"/>
      <c r="K16" s="100"/>
      <c r="L16" s="100"/>
      <c r="M16" s="100"/>
    </row>
    <row r="17" spans="1:13" ht="40.5" customHeight="1">
      <c r="A17" s="100"/>
      <c r="B17" s="100"/>
      <c r="C17" s="100"/>
      <c r="D17" s="100"/>
      <c r="E17" s="100"/>
      <c r="F17" s="100"/>
      <c r="G17" s="100"/>
      <c r="H17" s="100"/>
      <c r="I17" s="100"/>
      <c r="J17" s="100"/>
      <c r="K17" s="100"/>
      <c r="L17" s="100"/>
      <c r="M17" s="100"/>
    </row>
    <row r="18" spans="1:13" ht="33" customHeight="1">
      <c r="A18" s="100"/>
      <c r="B18" s="100"/>
      <c r="C18" s="100"/>
      <c r="D18" s="100"/>
      <c r="E18" s="100"/>
      <c r="F18" s="100"/>
      <c r="G18" s="100"/>
      <c r="H18" s="100"/>
      <c r="I18" s="100"/>
      <c r="J18" s="100"/>
      <c r="K18" s="100"/>
      <c r="L18" s="100"/>
      <c r="M18" s="100"/>
    </row>
    <row r="19" spans="1:13" ht="47.25" customHeight="1">
      <c r="A19" s="101"/>
      <c r="B19" s="101"/>
      <c r="C19" s="101"/>
      <c r="D19" s="101"/>
      <c r="E19" s="101"/>
      <c r="F19" s="101"/>
      <c r="G19" s="101"/>
      <c r="H19" s="101"/>
      <c r="I19" s="101"/>
      <c r="J19" s="101"/>
      <c r="K19" s="101"/>
      <c r="L19" s="101"/>
      <c r="M19" s="101"/>
    </row>
    <row r="20" spans="1:13" ht="32.25" customHeight="1">
      <c r="A20" s="101"/>
      <c r="B20" s="101"/>
      <c r="C20" s="101"/>
      <c r="D20" s="101"/>
      <c r="E20" s="101"/>
      <c r="F20" s="101"/>
      <c r="G20" s="101"/>
      <c r="H20" s="101"/>
      <c r="I20" s="101"/>
      <c r="J20" s="101"/>
      <c r="K20" s="101"/>
      <c r="L20" s="101"/>
      <c r="M20" s="101"/>
    </row>
    <row r="21" spans="1:13" ht="48" customHeight="1">
      <c r="A21" s="101"/>
      <c r="B21" s="101"/>
      <c r="C21" s="101"/>
      <c r="D21" s="101"/>
      <c r="E21" s="101"/>
      <c r="F21" s="101"/>
      <c r="G21" s="101"/>
      <c r="H21" s="101"/>
      <c r="I21" s="101"/>
      <c r="J21" s="101"/>
      <c r="K21" s="101"/>
      <c r="L21" s="101"/>
      <c r="M21" s="101"/>
    </row>
    <row r="22" spans="1:13" ht="48" customHeight="1">
      <c r="A22" s="101"/>
      <c r="B22" s="101"/>
      <c r="C22" s="101"/>
      <c r="D22" s="101"/>
      <c r="E22" s="101"/>
      <c r="F22" s="101"/>
      <c r="G22" s="101"/>
      <c r="H22" s="101"/>
      <c r="I22" s="101"/>
      <c r="J22" s="101"/>
      <c r="K22" s="101"/>
      <c r="L22" s="101"/>
      <c r="M22" s="101"/>
    </row>
    <row r="23" ht="26.25" customHeight="1">
      <c r="A23" s="15"/>
    </row>
    <row r="24" ht="12" customHeight="1"/>
    <row r="29" ht="15.75">
      <c r="A29" s="16"/>
    </row>
    <row r="30" ht="15.75">
      <c r="A30" s="16"/>
    </row>
    <row r="31" ht="15.75">
      <c r="A31" s="16"/>
    </row>
    <row r="32" ht="15.75">
      <c r="A32" s="16"/>
    </row>
    <row r="33" ht="15.75">
      <c r="A33" s="16"/>
    </row>
    <row r="34" ht="15.75">
      <c r="A34" s="16"/>
    </row>
    <row r="35" ht="15.75">
      <c r="A35" s="16"/>
    </row>
    <row r="36" ht="15.75">
      <c r="C36" s="16"/>
    </row>
    <row r="37" ht="15.75">
      <c r="C37" s="16"/>
    </row>
    <row r="38" ht="15.75">
      <c r="C38" s="16"/>
    </row>
    <row r="39" ht="15.75">
      <c r="A39" s="16"/>
    </row>
    <row r="40" ht="15.75">
      <c r="A40" s="16"/>
    </row>
    <row r="41" ht="15.75">
      <c r="C41" s="17"/>
    </row>
  </sheetData>
  <sheetProtection/>
  <mergeCells count="21">
    <mergeCell ref="A5:M5"/>
    <mergeCell ref="A14:M14"/>
    <mergeCell ref="A21:M21"/>
    <mergeCell ref="A20:M20"/>
    <mergeCell ref="A2:M2"/>
    <mergeCell ref="A7:M7"/>
    <mergeCell ref="A15:M15"/>
    <mergeCell ref="A16:M16"/>
    <mergeCell ref="A3:M3"/>
    <mergeCell ref="A9:M9"/>
    <mergeCell ref="A4:M4"/>
    <mergeCell ref="A6:M6"/>
    <mergeCell ref="A8:M8"/>
    <mergeCell ref="A18:M18"/>
    <mergeCell ref="A22:M22"/>
    <mergeCell ref="A10:M10"/>
    <mergeCell ref="A11:M11"/>
    <mergeCell ref="A12:M12"/>
    <mergeCell ref="A13:M13"/>
    <mergeCell ref="A19:M19"/>
    <mergeCell ref="A17:M17"/>
  </mergeCells>
  <printOptions/>
  <pageMargins left="0.5" right="0.5" top="0.48" bottom="0.5" header="0.34" footer="0.5"/>
  <pageSetup fitToHeight="1" fitToWidth="1" horizontalDpi="600" verticalDpi="600" orientation="portrait" scale="81" r:id="rId1"/>
</worksheet>
</file>

<file path=xl/worksheets/sheet2.xml><?xml version="1.0" encoding="utf-8"?>
<worksheet xmlns="http://schemas.openxmlformats.org/spreadsheetml/2006/main" xmlns:r="http://schemas.openxmlformats.org/officeDocument/2006/relationships">
  <sheetPr>
    <pageSetUpPr fitToPage="1"/>
  </sheetPr>
  <dimension ref="A1:BL71"/>
  <sheetViews>
    <sheetView showGridLines="0" view="pageBreakPreview" zoomScale="90" zoomScaleNormal="80" zoomScaleSheetLayoutView="90" workbookViewId="0" topLeftCell="A1">
      <selection activeCell="J58" sqref="J58:L58"/>
    </sheetView>
  </sheetViews>
  <sheetFormatPr defaultColWidth="9.140625" defaultRowHeight="12.75"/>
  <cols>
    <col min="1" max="1" width="6.421875" style="9" customWidth="1"/>
    <col min="2" max="2" width="9.140625" style="1" customWidth="1"/>
    <col min="3" max="3" width="11.7109375" style="1" customWidth="1"/>
    <col min="4" max="4" width="24.140625" style="1" customWidth="1"/>
    <col min="5" max="5" width="12.28125" style="1" customWidth="1"/>
    <col min="6" max="11" width="11.7109375" style="1" customWidth="1"/>
    <col min="12" max="12" width="10.7109375" style="1" customWidth="1"/>
    <col min="13" max="13" width="5.00390625" style="19" customWidth="1"/>
    <col min="14" max="64" width="9.140625" style="19" customWidth="1"/>
    <col min="65" max="16384" width="9.140625" style="1" customWidth="1"/>
  </cols>
  <sheetData>
    <row r="1" spans="1:64" s="8" customFormat="1" ht="13.5" customHeight="1">
      <c r="A1" s="30" t="s">
        <v>16</v>
      </c>
      <c r="B1" s="30"/>
      <c r="C1" s="30"/>
      <c r="D1" s="30"/>
      <c r="E1" s="30"/>
      <c r="F1" s="30"/>
      <c r="G1" s="30"/>
      <c r="H1" s="30"/>
      <c r="I1" s="30"/>
      <c r="J1" s="30"/>
      <c r="K1" s="30"/>
      <c r="L1" s="31" t="s">
        <v>64</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row>
    <row r="2" spans="1:64" s="8" customFormat="1" ht="15.75" customHeight="1">
      <c r="A2" s="32"/>
      <c r="B2" s="33"/>
      <c r="C2" s="33"/>
      <c r="D2" s="33"/>
      <c r="E2" s="33"/>
      <c r="F2" s="33"/>
      <c r="G2" s="33"/>
      <c r="H2" s="33"/>
      <c r="I2" s="33"/>
      <c r="J2" s="33"/>
      <c r="K2" s="33"/>
      <c r="L2" s="34" t="s">
        <v>17</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row>
    <row r="3" spans="1:13" ht="18.75">
      <c r="A3" s="35"/>
      <c r="B3" s="36" t="s">
        <v>55</v>
      </c>
      <c r="C3" s="37"/>
      <c r="D3" s="38"/>
      <c r="E3" s="38"/>
      <c r="F3" s="38"/>
      <c r="G3" s="38"/>
      <c r="H3" s="38"/>
      <c r="I3" s="38"/>
      <c r="J3" s="38"/>
      <c r="K3" s="38"/>
      <c r="L3" s="38"/>
      <c r="M3" s="25"/>
    </row>
    <row r="4" spans="1:64" s="10" customFormat="1" ht="21">
      <c r="A4" s="39"/>
      <c r="B4" s="40" t="s">
        <v>20</v>
      </c>
      <c r="C4" s="41"/>
      <c r="D4" s="42"/>
      <c r="E4" s="42"/>
      <c r="F4" s="42"/>
      <c r="G4" s="42"/>
      <c r="H4" s="42"/>
      <c r="I4" s="42"/>
      <c r="J4" s="42"/>
      <c r="K4" s="42"/>
      <c r="L4" s="42"/>
      <c r="M4" s="26"/>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row>
    <row r="5" spans="1:13" ht="15" customHeight="1">
      <c r="A5" s="35"/>
      <c r="B5" s="37"/>
      <c r="C5" s="37"/>
      <c r="D5" s="43"/>
      <c r="E5" s="88"/>
      <c r="F5" s="142" t="s">
        <v>51</v>
      </c>
      <c r="G5" s="142"/>
      <c r="H5" s="88"/>
      <c r="I5" s="43"/>
      <c r="J5" s="43"/>
      <c r="K5" s="43"/>
      <c r="L5" s="43"/>
      <c r="M5" s="27"/>
    </row>
    <row r="6" spans="1:13" ht="26.25" customHeight="1">
      <c r="A6" s="35"/>
      <c r="B6" s="37"/>
      <c r="C6" s="37"/>
      <c r="D6" s="43"/>
      <c r="E6" s="88"/>
      <c r="F6" s="141"/>
      <c r="G6" s="141"/>
      <c r="H6" s="88"/>
      <c r="I6" s="43"/>
      <c r="J6" s="43"/>
      <c r="K6" s="43"/>
      <c r="L6" s="43"/>
      <c r="M6" s="27"/>
    </row>
    <row r="7" spans="1:13" ht="16.5" thickBot="1">
      <c r="A7" s="35"/>
      <c r="B7" s="121" t="s">
        <v>1</v>
      </c>
      <c r="C7" s="121"/>
      <c r="D7" s="122" t="s">
        <v>54</v>
      </c>
      <c r="E7" s="122"/>
      <c r="F7" s="122"/>
      <c r="G7" s="122"/>
      <c r="H7" s="122"/>
      <c r="I7" s="44"/>
      <c r="J7" s="45" t="s">
        <v>2</v>
      </c>
      <c r="K7" s="146" t="s">
        <v>45</v>
      </c>
      <c r="L7" s="146"/>
      <c r="M7" s="28"/>
    </row>
    <row r="8" spans="1:13" ht="5.25" customHeight="1">
      <c r="A8" s="35"/>
      <c r="B8" s="46"/>
      <c r="C8" s="46"/>
      <c r="D8" s="47"/>
      <c r="E8" s="47"/>
      <c r="F8" s="47"/>
      <c r="G8" s="47"/>
      <c r="H8" s="47"/>
      <c r="I8" s="44"/>
      <c r="J8" s="48"/>
      <c r="K8" s="47"/>
      <c r="L8" s="47"/>
      <c r="M8" s="29"/>
    </row>
    <row r="9" spans="1:13" ht="16.5" thickBot="1">
      <c r="A9" s="35"/>
      <c r="B9" s="121" t="s">
        <v>4</v>
      </c>
      <c r="C9" s="121"/>
      <c r="D9" s="122" t="s">
        <v>44</v>
      </c>
      <c r="E9" s="122"/>
      <c r="F9" s="122"/>
      <c r="G9" s="122"/>
      <c r="H9" s="122"/>
      <c r="I9" s="49"/>
      <c r="J9" s="45" t="s">
        <v>5</v>
      </c>
      <c r="K9" s="123" t="s">
        <v>46</v>
      </c>
      <c r="L9" s="123"/>
      <c r="M9" s="28"/>
    </row>
    <row r="10" spans="1:13" ht="5.25" customHeight="1">
      <c r="A10" s="35"/>
      <c r="B10" s="46"/>
      <c r="C10" s="46"/>
      <c r="D10" s="44"/>
      <c r="E10" s="44"/>
      <c r="F10" s="44"/>
      <c r="G10" s="44"/>
      <c r="H10" s="44"/>
      <c r="I10" s="44"/>
      <c r="J10" s="48"/>
      <c r="K10" s="47"/>
      <c r="L10" s="47"/>
      <c r="M10" s="29"/>
    </row>
    <row r="11" spans="1:13" ht="16.5" thickBot="1">
      <c r="A11" s="35"/>
      <c r="B11" s="121"/>
      <c r="C11" s="121"/>
      <c r="D11" s="134"/>
      <c r="E11" s="134"/>
      <c r="F11" s="134"/>
      <c r="G11" s="134"/>
      <c r="H11" s="134"/>
      <c r="I11" s="49"/>
      <c r="J11" s="45" t="s">
        <v>3</v>
      </c>
      <c r="K11" s="123">
        <v>40544</v>
      </c>
      <c r="L11" s="123"/>
      <c r="M11" s="28"/>
    </row>
    <row r="12" spans="1:13" ht="20.25" customHeight="1">
      <c r="A12" s="106" t="s">
        <v>15</v>
      </c>
      <c r="B12" s="106" t="s">
        <v>0</v>
      </c>
      <c r="C12" s="128" t="s">
        <v>69</v>
      </c>
      <c r="D12" s="129"/>
      <c r="E12" s="118" t="s">
        <v>70</v>
      </c>
      <c r="F12" s="50"/>
      <c r="G12" s="51"/>
      <c r="H12" s="114"/>
      <c r="I12" s="114"/>
      <c r="J12" s="51"/>
      <c r="K12" s="52"/>
      <c r="L12" s="52"/>
      <c r="M12" s="29"/>
    </row>
    <row r="13" spans="1:13" ht="20.25" customHeight="1">
      <c r="A13" s="107"/>
      <c r="B13" s="107"/>
      <c r="C13" s="130"/>
      <c r="D13" s="131"/>
      <c r="E13" s="119"/>
      <c r="F13" s="50"/>
      <c r="G13" s="53"/>
      <c r="H13" s="114"/>
      <c r="I13" s="114"/>
      <c r="J13" s="54"/>
      <c r="K13" s="52"/>
      <c r="L13" s="52"/>
      <c r="M13" s="29"/>
    </row>
    <row r="14" spans="1:13" ht="19.5" customHeight="1" thickBot="1">
      <c r="A14" s="108"/>
      <c r="B14" s="108"/>
      <c r="C14" s="132"/>
      <c r="D14" s="133"/>
      <c r="E14" s="120"/>
      <c r="F14" s="50"/>
      <c r="G14" s="53"/>
      <c r="H14" s="53"/>
      <c r="I14" s="53"/>
      <c r="J14" s="53"/>
      <c r="K14" s="53"/>
      <c r="L14" s="53"/>
      <c r="M14" s="29"/>
    </row>
    <row r="15" spans="1:13" ht="19.5" customHeight="1">
      <c r="A15" s="55" t="str">
        <f>IF(ISBLANK($K$11),"",TEXT(K11,"ddd"))</f>
        <v>Sat</v>
      </c>
      <c r="B15" s="56">
        <v>1</v>
      </c>
      <c r="C15" s="110" t="s">
        <v>36</v>
      </c>
      <c r="D15" s="111"/>
      <c r="E15" s="89">
        <v>0.81</v>
      </c>
      <c r="F15" s="90"/>
      <c r="G15" s="59" t="s">
        <v>71</v>
      </c>
      <c r="H15" s="53"/>
      <c r="I15" s="53"/>
      <c r="J15" s="53"/>
      <c r="K15" s="53"/>
      <c r="L15" s="53"/>
      <c r="M15" s="29"/>
    </row>
    <row r="16" spans="1:13" ht="20.25" customHeight="1">
      <c r="A16" s="60" t="str">
        <f aca="true" t="shared" si="0" ref="A16:A45">IF(ISBLANK($K$11),"",TEXT($K$11+B15,"ddd"))</f>
        <v>Sun</v>
      </c>
      <c r="B16" s="61">
        <v>2</v>
      </c>
      <c r="C16" s="112" t="s">
        <v>37</v>
      </c>
      <c r="D16" s="113"/>
      <c r="E16" s="91">
        <v>0.78</v>
      </c>
      <c r="F16" s="64"/>
      <c r="G16" s="51"/>
      <c r="H16" s="64" t="s">
        <v>72</v>
      </c>
      <c r="I16" s="53"/>
      <c r="J16" s="53"/>
      <c r="K16" s="53"/>
      <c r="L16" s="53"/>
      <c r="M16" s="29"/>
    </row>
    <row r="17" spans="1:13" ht="20.25" customHeight="1">
      <c r="A17" s="60" t="str">
        <f t="shared" si="0"/>
        <v>Mon</v>
      </c>
      <c r="B17" s="61">
        <f aca="true" t="shared" si="1" ref="B17:B45">B16+1</f>
        <v>3</v>
      </c>
      <c r="C17" s="112" t="s">
        <v>38</v>
      </c>
      <c r="D17" s="113"/>
      <c r="E17" s="91">
        <v>0.88</v>
      </c>
      <c r="F17" s="64"/>
      <c r="G17" s="51"/>
      <c r="H17" s="64" t="s">
        <v>73</v>
      </c>
      <c r="I17" s="53"/>
      <c r="J17" s="53"/>
      <c r="K17" s="53"/>
      <c r="L17" s="53"/>
      <c r="M17" s="29"/>
    </row>
    <row r="18" spans="1:13" ht="20.25" customHeight="1">
      <c r="A18" s="60" t="str">
        <f t="shared" si="0"/>
        <v>Tue</v>
      </c>
      <c r="B18" s="61">
        <f t="shared" si="1"/>
        <v>4</v>
      </c>
      <c r="C18" s="112" t="s">
        <v>39</v>
      </c>
      <c r="D18" s="113"/>
      <c r="E18" s="91">
        <v>0.95</v>
      </c>
      <c r="F18" s="92"/>
      <c r="G18" s="53"/>
      <c r="H18" s="53"/>
      <c r="I18" s="53"/>
      <c r="J18" s="53"/>
      <c r="K18" s="66" t="s">
        <v>25</v>
      </c>
      <c r="L18" s="53"/>
      <c r="M18" s="29"/>
    </row>
    <row r="19" spans="1:13" ht="20.25" customHeight="1">
      <c r="A19" s="60" t="str">
        <f t="shared" si="0"/>
        <v>Wed</v>
      </c>
      <c r="B19" s="61">
        <f t="shared" si="1"/>
        <v>5</v>
      </c>
      <c r="C19" s="112" t="s">
        <v>40</v>
      </c>
      <c r="D19" s="113"/>
      <c r="E19" s="91">
        <v>0.91</v>
      </c>
      <c r="F19" s="92"/>
      <c r="G19" s="53"/>
      <c r="H19" s="53"/>
      <c r="I19" s="53"/>
      <c r="J19" s="53"/>
      <c r="K19" s="53"/>
      <c r="L19" s="53"/>
      <c r="M19" s="29"/>
    </row>
    <row r="20" spans="1:13" ht="20.25" customHeight="1">
      <c r="A20" s="60" t="str">
        <f t="shared" si="0"/>
        <v>Thu</v>
      </c>
      <c r="B20" s="61">
        <f t="shared" si="1"/>
        <v>6</v>
      </c>
      <c r="C20" s="112" t="s">
        <v>40</v>
      </c>
      <c r="D20" s="113"/>
      <c r="E20" s="91">
        <v>0.89</v>
      </c>
      <c r="F20" s="92"/>
      <c r="G20" s="53" t="s">
        <v>6</v>
      </c>
      <c r="H20" s="53"/>
      <c r="I20" s="53"/>
      <c r="J20" s="53"/>
      <c r="K20" s="53"/>
      <c r="L20" s="53"/>
      <c r="M20" s="29"/>
    </row>
    <row r="21" spans="1:13" ht="20.25" customHeight="1">
      <c r="A21" s="60" t="str">
        <f t="shared" si="0"/>
        <v>Fri</v>
      </c>
      <c r="B21" s="61">
        <f t="shared" si="1"/>
        <v>7</v>
      </c>
      <c r="C21" s="112" t="s">
        <v>40</v>
      </c>
      <c r="D21" s="113"/>
      <c r="E21" s="91">
        <v>0.83</v>
      </c>
      <c r="F21" s="92"/>
      <c r="G21" s="67" t="s">
        <v>58</v>
      </c>
      <c r="H21" s="53"/>
      <c r="I21" s="53"/>
      <c r="J21" s="127" t="s">
        <v>52</v>
      </c>
      <c r="K21" s="127"/>
      <c r="L21" s="53"/>
      <c r="M21" s="29"/>
    </row>
    <row r="22" spans="1:13" ht="20.25" customHeight="1">
      <c r="A22" s="60" t="str">
        <f t="shared" si="0"/>
        <v>Sat</v>
      </c>
      <c r="B22" s="61">
        <f t="shared" si="1"/>
        <v>8</v>
      </c>
      <c r="C22" s="112" t="s">
        <v>40</v>
      </c>
      <c r="D22" s="113"/>
      <c r="E22" s="91">
        <v>0.81</v>
      </c>
      <c r="F22" s="92"/>
      <c r="G22" s="67" t="s">
        <v>7</v>
      </c>
      <c r="H22" s="53"/>
      <c r="I22" s="53"/>
      <c r="J22" s="116" t="s">
        <v>47</v>
      </c>
      <c r="K22" s="116"/>
      <c r="L22" s="53"/>
      <c r="M22" s="29"/>
    </row>
    <row r="23" spans="1:13" ht="20.25" customHeight="1">
      <c r="A23" s="60" t="str">
        <f t="shared" si="0"/>
        <v>Sun</v>
      </c>
      <c r="B23" s="61">
        <f t="shared" si="1"/>
        <v>9</v>
      </c>
      <c r="C23" s="112" t="s">
        <v>40</v>
      </c>
      <c r="D23" s="113"/>
      <c r="E23" s="91">
        <v>0.79</v>
      </c>
      <c r="F23" s="92"/>
      <c r="G23" s="67" t="s">
        <v>9</v>
      </c>
      <c r="H23" s="53"/>
      <c r="I23" s="53"/>
      <c r="J23" s="53"/>
      <c r="K23" s="53"/>
      <c r="L23" s="53"/>
      <c r="M23" s="29"/>
    </row>
    <row r="24" spans="1:13" ht="20.25" customHeight="1">
      <c r="A24" s="60" t="str">
        <f t="shared" si="0"/>
        <v>Mon</v>
      </c>
      <c r="B24" s="61">
        <f t="shared" si="1"/>
        <v>10</v>
      </c>
      <c r="C24" s="112" t="s">
        <v>40</v>
      </c>
      <c r="D24" s="113"/>
      <c r="E24" s="91">
        <v>0.77</v>
      </c>
      <c r="F24" s="92"/>
      <c r="G24" s="53"/>
      <c r="H24" s="68" t="s">
        <v>0</v>
      </c>
      <c r="I24" s="124" t="s">
        <v>8</v>
      </c>
      <c r="J24" s="125"/>
      <c r="K24" s="126"/>
      <c r="L24" s="53"/>
      <c r="M24" s="29"/>
    </row>
    <row r="25" spans="1:13" ht="20.25" customHeight="1">
      <c r="A25" s="60" t="str">
        <f t="shared" si="0"/>
        <v>Tue</v>
      </c>
      <c r="B25" s="61">
        <f t="shared" si="1"/>
        <v>11</v>
      </c>
      <c r="C25" s="112" t="s">
        <v>40</v>
      </c>
      <c r="D25" s="113"/>
      <c r="E25" s="91">
        <v>0.76</v>
      </c>
      <c r="F25" s="92"/>
      <c r="G25" s="53"/>
      <c r="H25" s="93"/>
      <c r="I25" s="115"/>
      <c r="J25" s="116"/>
      <c r="K25" s="117"/>
      <c r="L25" s="53"/>
      <c r="M25" s="29"/>
    </row>
    <row r="26" spans="1:13" ht="20.25" customHeight="1">
      <c r="A26" s="60" t="str">
        <f t="shared" si="0"/>
        <v>Wed</v>
      </c>
      <c r="B26" s="61">
        <f t="shared" si="1"/>
        <v>12</v>
      </c>
      <c r="C26" s="112" t="s">
        <v>40</v>
      </c>
      <c r="D26" s="113"/>
      <c r="E26" s="91">
        <v>0.79</v>
      </c>
      <c r="F26" s="92"/>
      <c r="G26" s="53"/>
      <c r="H26" s="93">
        <v>40550</v>
      </c>
      <c r="I26" s="115" t="s">
        <v>53</v>
      </c>
      <c r="J26" s="116"/>
      <c r="K26" s="117"/>
      <c r="L26" s="53"/>
      <c r="M26" s="29"/>
    </row>
    <row r="27" spans="1:13" ht="20.25" customHeight="1">
      <c r="A27" s="60" t="str">
        <f t="shared" si="0"/>
        <v>Thu</v>
      </c>
      <c r="B27" s="61">
        <f t="shared" si="1"/>
        <v>13</v>
      </c>
      <c r="C27" s="112" t="s">
        <v>40</v>
      </c>
      <c r="D27" s="113"/>
      <c r="E27" s="91">
        <v>0.81</v>
      </c>
      <c r="F27" s="92"/>
      <c r="G27" s="53"/>
      <c r="H27" s="93"/>
      <c r="I27" s="115"/>
      <c r="J27" s="116"/>
      <c r="K27" s="117"/>
      <c r="L27" s="53"/>
      <c r="M27" s="29"/>
    </row>
    <row r="28" spans="1:13" ht="20.25" customHeight="1">
      <c r="A28" s="60" t="str">
        <f t="shared" si="0"/>
        <v>Fri</v>
      </c>
      <c r="B28" s="61">
        <f t="shared" si="1"/>
        <v>14</v>
      </c>
      <c r="C28" s="112" t="s">
        <v>40</v>
      </c>
      <c r="D28" s="113"/>
      <c r="E28" s="91">
        <v>0.81</v>
      </c>
      <c r="F28" s="92"/>
      <c r="G28" s="53"/>
      <c r="H28" s="93"/>
      <c r="I28" s="115"/>
      <c r="J28" s="116"/>
      <c r="K28" s="117"/>
      <c r="L28" s="53"/>
      <c r="M28" s="29"/>
    </row>
    <row r="29" spans="1:13" ht="20.25" customHeight="1">
      <c r="A29" s="60" t="str">
        <f t="shared" si="0"/>
        <v>Sat</v>
      </c>
      <c r="B29" s="61">
        <f t="shared" si="1"/>
        <v>15</v>
      </c>
      <c r="C29" s="112" t="s">
        <v>40</v>
      </c>
      <c r="D29" s="113"/>
      <c r="E29" s="91">
        <v>0.8</v>
      </c>
      <c r="F29" s="92"/>
      <c r="G29" s="53"/>
      <c r="H29" s="93"/>
      <c r="I29" s="115"/>
      <c r="J29" s="116"/>
      <c r="K29" s="117"/>
      <c r="L29" s="53"/>
      <c r="M29" s="29"/>
    </row>
    <row r="30" spans="1:13" ht="20.25" customHeight="1">
      <c r="A30" s="60" t="str">
        <f t="shared" si="0"/>
        <v>Sun</v>
      </c>
      <c r="B30" s="61">
        <f t="shared" si="1"/>
        <v>16</v>
      </c>
      <c r="C30" s="112" t="s">
        <v>40</v>
      </c>
      <c r="D30" s="113"/>
      <c r="E30" s="91">
        <v>0.82</v>
      </c>
      <c r="F30" s="92"/>
      <c r="G30" s="53"/>
      <c r="H30" s="53"/>
      <c r="I30" s="53"/>
      <c r="J30" s="53"/>
      <c r="K30" s="53"/>
      <c r="L30" s="53"/>
      <c r="M30" s="29"/>
    </row>
    <row r="31" spans="1:13" ht="20.25" customHeight="1">
      <c r="A31" s="60" t="str">
        <f t="shared" si="0"/>
        <v>Mon</v>
      </c>
      <c r="B31" s="61">
        <f t="shared" si="1"/>
        <v>17</v>
      </c>
      <c r="C31" s="112" t="s">
        <v>40</v>
      </c>
      <c r="D31" s="113"/>
      <c r="E31" s="91">
        <v>0.83</v>
      </c>
      <c r="F31" s="92"/>
      <c r="G31" s="53" t="s">
        <v>74</v>
      </c>
      <c r="H31" s="53"/>
      <c r="I31" s="53"/>
      <c r="J31" s="53"/>
      <c r="K31" s="94">
        <v>0.8</v>
      </c>
      <c r="L31" s="53"/>
      <c r="M31" s="29"/>
    </row>
    <row r="32" spans="1:13" ht="20.25" customHeight="1">
      <c r="A32" s="60" t="str">
        <f t="shared" si="0"/>
        <v>Tue</v>
      </c>
      <c r="B32" s="61">
        <f t="shared" si="1"/>
        <v>18</v>
      </c>
      <c r="C32" s="112" t="s">
        <v>40</v>
      </c>
      <c r="D32" s="113"/>
      <c r="E32" s="91">
        <v>0.85</v>
      </c>
      <c r="F32" s="92"/>
      <c r="G32" s="53" t="s">
        <v>75</v>
      </c>
      <c r="H32" s="53"/>
      <c r="I32" s="53"/>
      <c r="J32" s="66" t="s">
        <v>29</v>
      </c>
      <c r="K32" s="94">
        <v>0.7</v>
      </c>
      <c r="L32" s="53"/>
      <c r="M32" s="29"/>
    </row>
    <row r="33" spans="1:13" ht="20.25" customHeight="1">
      <c r="A33" s="60" t="str">
        <f t="shared" si="0"/>
        <v>Wed</v>
      </c>
      <c r="B33" s="61">
        <f t="shared" si="1"/>
        <v>19</v>
      </c>
      <c r="C33" s="112" t="s">
        <v>40</v>
      </c>
      <c r="D33" s="113"/>
      <c r="E33" s="91">
        <v>0.88</v>
      </c>
      <c r="F33" s="92"/>
      <c r="G33" s="53" t="s">
        <v>75</v>
      </c>
      <c r="H33" s="53"/>
      <c r="I33" s="53"/>
      <c r="J33" s="66" t="s">
        <v>30</v>
      </c>
      <c r="K33" s="94">
        <v>1.3</v>
      </c>
      <c r="L33" s="53"/>
      <c r="M33" s="29"/>
    </row>
    <row r="34" spans="1:13" ht="20.25" customHeight="1">
      <c r="A34" s="60" t="str">
        <f t="shared" si="0"/>
        <v>Thu</v>
      </c>
      <c r="B34" s="61">
        <f t="shared" si="1"/>
        <v>20</v>
      </c>
      <c r="C34" s="112" t="s">
        <v>40</v>
      </c>
      <c r="D34" s="113"/>
      <c r="E34" s="91">
        <v>0.95</v>
      </c>
      <c r="F34" s="92"/>
      <c r="G34" s="147" t="s">
        <v>77</v>
      </c>
      <c r="H34" s="147"/>
      <c r="I34" s="147"/>
      <c r="J34" s="147"/>
      <c r="K34" s="147"/>
      <c r="L34" s="147"/>
      <c r="M34" s="29"/>
    </row>
    <row r="35" spans="1:13" ht="20.25" customHeight="1">
      <c r="A35" s="60" t="str">
        <f t="shared" si="0"/>
        <v>Fri</v>
      </c>
      <c r="B35" s="61">
        <f t="shared" si="1"/>
        <v>21</v>
      </c>
      <c r="C35" s="112" t="s">
        <v>40</v>
      </c>
      <c r="D35" s="113"/>
      <c r="E35" s="91">
        <v>1.4</v>
      </c>
      <c r="F35" s="92"/>
      <c r="G35" s="147"/>
      <c r="H35" s="147"/>
      <c r="I35" s="147"/>
      <c r="J35" s="147"/>
      <c r="K35" s="147"/>
      <c r="L35" s="147"/>
      <c r="M35" s="29"/>
    </row>
    <row r="36" spans="1:13" ht="20.25" customHeight="1">
      <c r="A36" s="60" t="str">
        <f t="shared" si="0"/>
        <v>Sat</v>
      </c>
      <c r="B36" s="61">
        <f t="shared" si="1"/>
        <v>22</v>
      </c>
      <c r="C36" s="112" t="s">
        <v>40</v>
      </c>
      <c r="D36" s="113"/>
      <c r="E36" s="91">
        <v>1.41</v>
      </c>
      <c r="F36" s="92"/>
      <c r="G36" s="71"/>
      <c r="H36" s="53"/>
      <c r="I36" s="53"/>
      <c r="J36" s="53"/>
      <c r="K36" s="53"/>
      <c r="L36" s="51"/>
      <c r="M36" s="29"/>
    </row>
    <row r="37" spans="1:13" ht="20.25" customHeight="1">
      <c r="A37" s="60" t="str">
        <f t="shared" si="0"/>
        <v>Sun</v>
      </c>
      <c r="B37" s="61">
        <f t="shared" si="1"/>
        <v>23</v>
      </c>
      <c r="C37" s="112" t="s">
        <v>40</v>
      </c>
      <c r="D37" s="113"/>
      <c r="E37" s="91">
        <v>1.31</v>
      </c>
      <c r="F37" s="92"/>
      <c r="G37" s="53" t="s">
        <v>18</v>
      </c>
      <c r="H37" s="53"/>
      <c r="I37" s="53"/>
      <c r="J37" s="53"/>
      <c r="K37" s="95">
        <v>40550</v>
      </c>
      <c r="L37" s="53"/>
      <c r="M37" s="29"/>
    </row>
    <row r="38" spans="1:13" ht="20.25" customHeight="1">
      <c r="A38" s="60" t="str">
        <f t="shared" si="0"/>
        <v>Mon</v>
      </c>
      <c r="B38" s="61">
        <f t="shared" si="1"/>
        <v>24</v>
      </c>
      <c r="C38" s="112" t="s">
        <v>40</v>
      </c>
      <c r="D38" s="113"/>
      <c r="E38" s="91">
        <v>1.1</v>
      </c>
      <c r="F38" s="92"/>
      <c r="G38" s="53" t="s">
        <v>19</v>
      </c>
      <c r="H38" s="53"/>
      <c r="I38" s="53"/>
      <c r="J38" s="53"/>
      <c r="K38" s="94">
        <v>0.85</v>
      </c>
      <c r="L38" s="53"/>
      <c r="M38" s="29"/>
    </row>
    <row r="39" spans="1:13" ht="20.25" customHeight="1">
      <c r="A39" s="60" t="str">
        <f t="shared" si="0"/>
        <v>Tue</v>
      </c>
      <c r="B39" s="61">
        <f t="shared" si="1"/>
        <v>25</v>
      </c>
      <c r="C39" s="112" t="s">
        <v>40</v>
      </c>
      <c r="D39" s="113"/>
      <c r="E39" s="91">
        <v>0.91</v>
      </c>
      <c r="F39" s="92"/>
      <c r="G39" s="73" t="s">
        <v>21</v>
      </c>
      <c r="H39" s="51"/>
      <c r="I39" s="53"/>
      <c r="J39" s="53"/>
      <c r="K39" s="66"/>
      <c r="L39" s="74"/>
      <c r="M39" s="29"/>
    </row>
    <row r="40" spans="1:13" ht="20.25" customHeight="1">
      <c r="A40" s="60" t="str">
        <f t="shared" si="0"/>
        <v>Wed</v>
      </c>
      <c r="B40" s="61">
        <f t="shared" si="1"/>
        <v>26</v>
      </c>
      <c r="C40" s="112" t="s">
        <v>40</v>
      </c>
      <c r="D40" s="113"/>
      <c r="E40" s="91">
        <v>0.69</v>
      </c>
      <c r="F40" s="92"/>
      <c r="G40" s="71"/>
      <c r="H40" s="53"/>
      <c r="I40" s="53"/>
      <c r="J40" s="53"/>
      <c r="K40" s="66" t="s">
        <v>24</v>
      </c>
      <c r="L40" s="51"/>
      <c r="M40" s="29"/>
    </row>
    <row r="41" spans="1:13" ht="20.25" customHeight="1">
      <c r="A41" s="60" t="str">
        <f t="shared" si="0"/>
        <v>Thu</v>
      </c>
      <c r="B41" s="61">
        <f t="shared" si="1"/>
        <v>27</v>
      </c>
      <c r="C41" s="112" t="s">
        <v>40</v>
      </c>
      <c r="D41" s="113"/>
      <c r="E41" s="91">
        <v>0.82</v>
      </c>
      <c r="F41" s="92"/>
      <c r="G41" s="53"/>
      <c r="H41" s="114"/>
      <c r="I41" s="114"/>
      <c r="J41" s="54"/>
      <c r="K41" s="52"/>
      <c r="L41" s="52"/>
      <c r="M41" s="29"/>
    </row>
    <row r="42" spans="1:13" ht="20.25" customHeight="1">
      <c r="A42" s="60" t="str">
        <f t="shared" si="0"/>
        <v>Fri</v>
      </c>
      <c r="B42" s="61">
        <f t="shared" si="1"/>
        <v>28</v>
      </c>
      <c r="C42" s="112" t="s">
        <v>40</v>
      </c>
      <c r="D42" s="113"/>
      <c r="E42" s="91">
        <v>0.95</v>
      </c>
      <c r="F42" s="92"/>
      <c r="G42" s="75"/>
      <c r="H42" s="53"/>
      <c r="I42" s="53"/>
      <c r="J42" s="53"/>
      <c r="K42" s="53"/>
      <c r="L42" s="53"/>
      <c r="M42" s="29"/>
    </row>
    <row r="43" spans="1:13" ht="20.25" customHeight="1">
      <c r="A43" s="60" t="str">
        <f t="shared" si="0"/>
        <v>Sat</v>
      </c>
      <c r="B43" s="61">
        <f t="shared" si="1"/>
        <v>29</v>
      </c>
      <c r="C43" s="112" t="s">
        <v>40</v>
      </c>
      <c r="D43" s="113"/>
      <c r="E43" s="91">
        <v>0.85</v>
      </c>
      <c r="F43" s="64"/>
      <c r="G43" s="67"/>
      <c r="H43" s="76"/>
      <c r="I43" s="76"/>
      <c r="J43" s="76"/>
      <c r="K43" s="76"/>
      <c r="L43" s="51"/>
      <c r="M43" s="29"/>
    </row>
    <row r="44" spans="1:13" ht="20.25" customHeight="1">
      <c r="A44" s="60" t="str">
        <f t="shared" si="0"/>
        <v>Sun</v>
      </c>
      <c r="B44" s="61">
        <f t="shared" si="1"/>
        <v>30</v>
      </c>
      <c r="C44" s="112" t="s">
        <v>40</v>
      </c>
      <c r="D44" s="113"/>
      <c r="E44" s="91">
        <v>0.78</v>
      </c>
      <c r="F44" s="64"/>
      <c r="G44" s="53"/>
      <c r="H44" s="53"/>
      <c r="I44" s="53"/>
      <c r="J44" s="53"/>
      <c r="K44" s="66"/>
      <c r="L44" s="51"/>
      <c r="M44" s="29"/>
    </row>
    <row r="45" spans="1:13" ht="20.25" customHeight="1" thickBot="1">
      <c r="A45" s="77" t="str">
        <f t="shared" si="0"/>
        <v>Mon</v>
      </c>
      <c r="B45" s="78">
        <f t="shared" si="1"/>
        <v>31</v>
      </c>
      <c r="C45" s="112" t="s">
        <v>40</v>
      </c>
      <c r="D45" s="113"/>
      <c r="E45" s="96">
        <v>0.88</v>
      </c>
      <c r="F45" s="64"/>
      <c r="G45" s="53"/>
      <c r="H45" s="53"/>
      <c r="I45" s="53"/>
      <c r="J45" s="53"/>
      <c r="K45" s="66"/>
      <c r="L45" s="35"/>
      <c r="M45" s="29"/>
    </row>
    <row r="46" spans="1:13" ht="20.25" customHeight="1">
      <c r="A46" s="138" t="s">
        <v>12</v>
      </c>
      <c r="B46" s="139"/>
      <c r="C46" s="139"/>
      <c r="D46" s="140"/>
      <c r="E46" s="80">
        <f>IF(SUM(E15:E45)=0,"",(MIN(E15:E45)))</f>
        <v>0.69</v>
      </c>
      <c r="F46" s="81" t="s">
        <v>78</v>
      </c>
      <c r="G46" s="53"/>
      <c r="H46" s="53"/>
      <c r="I46" s="53"/>
      <c r="J46" s="53"/>
      <c r="K46" s="66"/>
      <c r="L46" s="35"/>
      <c r="M46" s="29"/>
    </row>
    <row r="47" spans="1:13" ht="20.25" customHeight="1">
      <c r="A47" s="135" t="s">
        <v>10</v>
      </c>
      <c r="B47" s="136"/>
      <c r="C47" s="136"/>
      <c r="D47" s="137"/>
      <c r="E47" s="80">
        <f>IF(SUM(E15:E45)=0,"",(MAX(E15:E45)))</f>
        <v>1.41</v>
      </c>
      <c r="F47" s="81"/>
      <c r="G47" s="53" t="s">
        <v>34</v>
      </c>
      <c r="H47" s="76"/>
      <c r="I47" s="76"/>
      <c r="J47" s="71" t="s">
        <v>31</v>
      </c>
      <c r="K47" s="94" t="s">
        <v>41</v>
      </c>
      <c r="L47" s="51"/>
      <c r="M47" s="29"/>
    </row>
    <row r="48" spans="1:13" ht="20.25" customHeight="1">
      <c r="A48" s="135" t="s">
        <v>11</v>
      </c>
      <c r="B48" s="136"/>
      <c r="C48" s="136"/>
      <c r="D48" s="137"/>
      <c r="E48" s="82">
        <f>IF(SUM(E15:E45)=0,"",(AVERAGE(E15:E45)))</f>
        <v>0.8974193548387098</v>
      </c>
      <c r="F48" s="50"/>
      <c r="G48" s="71"/>
      <c r="H48" s="51"/>
      <c r="I48" s="53"/>
      <c r="J48" s="66" t="s">
        <v>28</v>
      </c>
      <c r="K48" s="66"/>
      <c r="L48" s="74"/>
      <c r="M48" s="29"/>
    </row>
    <row r="49" spans="1:13" ht="20.25" customHeight="1">
      <c r="A49" s="135" t="s">
        <v>13</v>
      </c>
      <c r="B49" s="136"/>
      <c r="C49" s="136"/>
      <c r="D49" s="137"/>
      <c r="E49" s="80">
        <f>IF(SUM(E15:E45)=0,"",(COUNT(E15:E45)))</f>
        <v>31</v>
      </c>
      <c r="F49" s="81" t="s">
        <v>76</v>
      </c>
      <c r="G49" s="53"/>
      <c r="H49" s="53"/>
      <c r="I49" s="53"/>
      <c r="J49" s="53"/>
      <c r="K49" s="66"/>
      <c r="L49" s="35"/>
      <c r="M49" s="29"/>
    </row>
    <row r="50" spans="1:13" ht="20.25" customHeight="1">
      <c r="A50" s="135" t="s">
        <v>27</v>
      </c>
      <c r="B50" s="136"/>
      <c r="C50" s="136"/>
      <c r="D50" s="137"/>
      <c r="E50" s="80">
        <f>IF(SUM(E15:E45)=0,"",COUNTIF(E15:E45,"&lt;"&amp;K32))</f>
        <v>1</v>
      </c>
      <c r="F50" s="81"/>
      <c r="G50" s="53" t="s">
        <v>32</v>
      </c>
      <c r="H50" s="76"/>
      <c r="I50" s="76"/>
      <c r="J50" s="71" t="s">
        <v>31</v>
      </c>
      <c r="K50" s="94" t="s">
        <v>42</v>
      </c>
      <c r="L50" s="51"/>
      <c r="M50" s="29"/>
    </row>
    <row r="51" spans="1:13" ht="20.25" customHeight="1">
      <c r="A51" s="135" t="s">
        <v>26</v>
      </c>
      <c r="B51" s="136"/>
      <c r="C51" s="136"/>
      <c r="D51" s="137"/>
      <c r="E51" s="80">
        <f>IF(SUM(E15:E45)=0,"",COUNTIF(E15:E45,"&gt;"&amp;K33+0.1))</f>
        <v>1</v>
      </c>
      <c r="F51" s="50"/>
      <c r="G51" s="71"/>
      <c r="H51" s="51"/>
      <c r="I51" s="53"/>
      <c r="J51" s="66" t="s">
        <v>28</v>
      </c>
      <c r="K51" s="66"/>
      <c r="L51" s="74"/>
      <c r="M51" s="29"/>
    </row>
    <row r="52" spans="1:13" ht="20.25" customHeight="1">
      <c r="A52" s="135" t="s">
        <v>22</v>
      </c>
      <c r="B52" s="136"/>
      <c r="C52" s="136"/>
      <c r="D52" s="137"/>
      <c r="E52" s="80">
        <f>IF(SUM(E15:E45)=0,"",COUNTIF(E15:E45,"&lt;"&amp;K32)+COUNTIF(E15:E45,"&gt;"&amp;K33))</f>
        <v>4</v>
      </c>
      <c r="F52" s="81" t="s">
        <v>33</v>
      </c>
      <c r="G52" s="53"/>
      <c r="H52" s="53"/>
      <c r="I52" s="53"/>
      <c r="J52" s="53"/>
      <c r="K52" s="66"/>
      <c r="L52" s="35"/>
      <c r="M52" s="29"/>
    </row>
    <row r="53" spans="1:13" ht="19.5" customHeight="1">
      <c r="A53" s="135" t="s">
        <v>23</v>
      </c>
      <c r="B53" s="136"/>
      <c r="C53" s="136"/>
      <c r="D53" s="137"/>
      <c r="E53" s="83">
        <f>IF(SUM(E15:E45)=0,"",E52/E49)</f>
        <v>0.12903225806451613</v>
      </c>
      <c r="F53" s="35"/>
      <c r="G53" s="53" t="s">
        <v>35</v>
      </c>
      <c r="H53" s="53"/>
      <c r="I53" s="53"/>
      <c r="J53" s="71" t="s">
        <v>57</v>
      </c>
      <c r="K53" s="94" t="s">
        <v>43</v>
      </c>
      <c r="L53" s="51"/>
      <c r="M53" s="29"/>
    </row>
    <row r="54" spans="1:13" ht="20.25" customHeight="1">
      <c r="A54" s="84" t="s">
        <v>50</v>
      </c>
      <c r="B54" s="84"/>
      <c r="C54" s="84"/>
      <c r="D54" s="35"/>
      <c r="E54" s="85"/>
      <c r="F54" s="81"/>
      <c r="G54" s="67"/>
      <c r="H54" s="76"/>
      <c r="I54" s="76"/>
      <c r="J54" s="66" t="s">
        <v>14</v>
      </c>
      <c r="K54" s="66"/>
      <c r="L54" s="74"/>
      <c r="M54" s="29"/>
    </row>
    <row r="55" spans="1:13" ht="16.5">
      <c r="A55" s="84" t="s">
        <v>49</v>
      </c>
      <c r="B55" s="84"/>
      <c r="C55" s="84"/>
      <c r="D55" s="35"/>
      <c r="E55" s="35"/>
      <c r="F55" s="35"/>
      <c r="G55" s="53"/>
      <c r="H55" s="53"/>
      <c r="I55" s="53"/>
      <c r="J55" s="53"/>
      <c r="K55" s="66"/>
      <c r="L55" s="35"/>
      <c r="M55" s="29"/>
    </row>
    <row r="56" spans="1:13" ht="15" customHeight="1">
      <c r="A56" s="84" t="s">
        <v>56</v>
      </c>
      <c r="B56" s="84"/>
      <c r="C56" s="84"/>
      <c r="D56" s="35"/>
      <c r="E56" s="35"/>
      <c r="F56" s="35"/>
      <c r="G56" s="35"/>
      <c r="H56" s="35"/>
      <c r="I56" s="35"/>
      <c r="J56" s="35"/>
      <c r="K56" s="35"/>
      <c r="L56" s="35"/>
      <c r="M56" s="29"/>
    </row>
    <row r="57" spans="1:13" ht="13.5">
      <c r="A57" s="35"/>
      <c r="B57" s="84"/>
      <c r="C57" s="84"/>
      <c r="D57" s="35"/>
      <c r="E57" s="35"/>
      <c r="F57" s="35"/>
      <c r="G57" s="35"/>
      <c r="H57" s="35"/>
      <c r="I57" s="35"/>
      <c r="J57" s="35"/>
      <c r="K57" s="35"/>
      <c r="L57" s="35"/>
      <c r="M57" s="29"/>
    </row>
    <row r="58" spans="1:13" ht="16.5">
      <c r="A58" s="86" t="s">
        <v>48</v>
      </c>
      <c r="B58" s="86"/>
      <c r="C58" s="84"/>
      <c r="D58" s="35"/>
      <c r="E58" s="143" t="s">
        <v>44</v>
      </c>
      <c r="F58" s="143"/>
      <c r="G58" s="143"/>
      <c r="H58" s="143"/>
      <c r="I58" s="87" t="s">
        <v>0</v>
      </c>
      <c r="J58" s="144">
        <v>40576</v>
      </c>
      <c r="K58" s="145"/>
      <c r="L58" s="145"/>
      <c r="M58" s="29"/>
    </row>
    <row r="59" spans="1:64" s="7" customFormat="1" ht="13.5">
      <c r="A59" s="35"/>
      <c r="B59" s="84"/>
      <c r="C59" s="66" t="s">
        <v>59</v>
      </c>
      <c r="D59" s="35"/>
      <c r="E59" s="35"/>
      <c r="F59" s="35"/>
      <c r="G59" s="35"/>
      <c r="H59" s="35"/>
      <c r="I59" s="35"/>
      <c r="J59" s="35"/>
      <c r="K59" s="35"/>
      <c r="L59" s="35"/>
      <c r="M59" s="28"/>
      <c r="N59" s="29"/>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row>
    <row r="60" spans="1:64" s="7" customFormat="1" ht="16.5">
      <c r="A60" s="109" t="s">
        <v>79</v>
      </c>
      <c r="B60" s="109"/>
      <c r="C60" s="109"/>
      <c r="D60" s="109"/>
      <c r="E60" s="109"/>
      <c r="F60" s="109"/>
      <c r="G60" s="109"/>
      <c r="H60" s="109"/>
      <c r="I60" s="109"/>
      <c r="J60" s="109"/>
      <c r="K60" s="109"/>
      <c r="L60" s="109"/>
      <c r="M60" s="28"/>
      <c r="N60" s="29"/>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row>
    <row r="61" spans="1:64" s="7" customFormat="1" ht="16.5">
      <c r="A61" s="109" t="s">
        <v>80</v>
      </c>
      <c r="B61" s="109"/>
      <c r="C61" s="109"/>
      <c r="D61" s="109"/>
      <c r="E61" s="109"/>
      <c r="F61" s="109"/>
      <c r="G61" s="109"/>
      <c r="H61" s="109"/>
      <c r="I61" s="109"/>
      <c r="J61" s="109"/>
      <c r="K61" s="109"/>
      <c r="L61" s="109"/>
      <c r="M61" s="28"/>
      <c r="N61" s="29"/>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row>
    <row r="62" ht="12.75">
      <c r="A62" s="11"/>
    </row>
    <row r="71" ht="12.75">
      <c r="D71" s="19"/>
    </row>
  </sheetData>
  <sheetProtection/>
  <mergeCells count="70">
    <mergeCell ref="A61:L61"/>
    <mergeCell ref="F6:G6"/>
    <mergeCell ref="F5:G5"/>
    <mergeCell ref="E58:H58"/>
    <mergeCell ref="J58:L58"/>
    <mergeCell ref="K7:L7"/>
    <mergeCell ref="K11:L11"/>
    <mergeCell ref="D7:H7"/>
    <mergeCell ref="I29:K29"/>
    <mergeCell ref="G34:L35"/>
    <mergeCell ref="I25:K25"/>
    <mergeCell ref="A48:D48"/>
    <mergeCell ref="A49:D49"/>
    <mergeCell ref="A52:D52"/>
    <mergeCell ref="C37:D37"/>
    <mergeCell ref="C38:D38"/>
    <mergeCell ref="C43:D43"/>
    <mergeCell ref="C42:D42"/>
    <mergeCell ref="C41:D41"/>
    <mergeCell ref="C33:D33"/>
    <mergeCell ref="A53:D53"/>
    <mergeCell ref="A50:D50"/>
    <mergeCell ref="A51:D51"/>
    <mergeCell ref="C44:D44"/>
    <mergeCell ref="C45:D45"/>
    <mergeCell ref="A46:D46"/>
    <mergeCell ref="A47:D47"/>
    <mergeCell ref="C34:D34"/>
    <mergeCell ref="C35:D35"/>
    <mergeCell ref="C36:D36"/>
    <mergeCell ref="C30:D30"/>
    <mergeCell ref="C31:D31"/>
    <mergeCell ref="C32:D32"/>
    <mergeCell ref="K9:L9"/>
    <mergeCell ref="I24:K24"/>
    <mergeCell ref="J21:K21"/>
    <mergeCell ref="J22:K22"/>
    <mergeCell ref="C12:D14"/>
    <mergeCell ref="C22:D22"/>
    <mergeCell ref="D11:H11"/>
    <mergeCell ref="C27:D27"/>
    <mergeCell ref="E12:E14"/>
    <mergeCell ref="H12:I12"/>
    <mergeCell ref="B7:C7"/>
    <mergeCell ref="B11:C11"/>
    <mergeCell ref="D9:H9"/>
    <mergeCell ref="H13:I13"/>
    <mergeCell ref="C23:D23"/>
    <mergeCell ref="C24:D24"/>
    <mergeCell ref="B9:C9"/>
    <mergeCell ref="I27:K27"/>
    <mergeCell ref="I28:K28"/>
    <mergeCell ref="C28:D28"/>
    <mergeCell ref="I26:K26"/>
    <mergeCell ref="C29:D29"/>
    <mergeCell ref="C19:D19"/>
    <mergeCell ref="C20:D20"/>
    <mergeCell ref="C21:D21"/>
    <mergeCell ref="C25:D25"/>
    <mergeCell ref="C26:D26"/>
    <mergeCell ref="A12:A14"/>
    <mergeCell ref="B12:B14"/>
    <mergeCell ref="A60:L60"/>
    <mergeCell ref="C15:D15"/>
    <mergeCell ref="C16:D16"/>
    <mergeCell ref="C17:D17"/>
    <mergeCell ref="C18:D18"/>
    <mergeCell ref="H41:I41"/>
    <mergeCell ref="C39:D39"/>
    <mergeCell ref="C40:D40"/>
  </mergeCells>
  <printOptions horizontalCentered="1"/>
  <pageMargins left="0.4" right="0.3" top="0.25" bottom="0.3" header="0.25" footer="0.3"/>
  <pageSetup fitToHeight="1" fitToWidth="1" horizontalDpi="600" verticalDpi="600" orientation="portrait" scale="69" r:id="rId3"/>
  <legacyDrawing r:id="rId2"/>
</worksheet>
</file>

<file path=xl/worksheets/sheet3.xml><?xml version="1.0" encoding="utf-8"?>
<worksheet xmlns="http://schemas.openxmlformats.org/spreadsheetml/2006/main" xmlns:r="http://schemas.openxmlformats.org/officeDocument/2006/relationships">
  <dimension ref="A1:AO137"/>
  <sheetViews>
    <sheetView showGridLines="0" tabSelected="1" zoomScale="80" zoomScaleNormal="80" zoomScaleSheetLayoutView="50" zoomScalePageLayoutView="0" workbookViewId="0" topLeftCell="A1">
      <selection activeCell="R49" sqref="R49"/>
    </sheetView>
  </sheetViews>
  <sheetFormatPr defaultColWidth="9.140625" defaultRowHeight="12.75"/>
  <cols>
    <col min="1" max="1" width="6.421875" style="9" customWidth="1"/>
    <col min="2" max="2" width="9.140625" style="1" customWidth="1"/>
    <col min="3" max="3" width="11.7109375" style="1" customWidth="1"/>
    <col min="4" max="4" width="24.140625" style="1" customWidth="1"/>
    <col min="5" max="5" width="12.28125" style="1" customWidth="1"/>
    <col min="6" max="11" width="11.7109375" style="1" customWidth="1"/>
    <col min="12" max="12" width="10.7109375" style="1" customWidth="1"/>
    <col min="13" max="13" width="2.00390625" style="1" customWidth="1"/>
    <col min="14" max="41" width="9.140625" style="19" customWidth="1"/>
    <col min="42" max="16384" width="9.140625" style="1" customWidth="1"/>
  </cols>
  <sheetData>
    <row r="1" spans="1:41" s="8" customFormat="1" ht="13.5" customHeight="1">
      <c r="A1" s="30" t="s">
        <v>16</v>
      </c>
      <c r="B1" s="30"/>
      <c r="C1" s="30"/>
      <c r="D1" s="30"/>
      <c r="E1" s="30"/>
      <c r="F1" s="30"/>
      <c r="G1" s="30"/>
      <c r="H1" s="30"/>
      <c r="I1" s="30"/>
      <c r="J1" s="30"/>
      <c r="K1" s="30"/>
      <c r="L1" s="31" t="s">
        <v>64</v>
      </c>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s="8" customFormat="1" ht="15.75" customHeight="1">
      <c r="A2" s="32"/>
      <c r="B2" s="33"/>
      <c r="C2" s="33"/>
      <c r="D2" s="33"/>
      <c r="E2" s="33"/>
      <c r="F2" s="33"/>
      <c r="G2" s="33"/>
      <c r="H2" s="33"/>
      <c r="I2" s="33"/>
      <c r="J2" s="33"/>
      <c r="K2" s="33"/>
      <c r="L2" s="34" t="s">
        <v>17</v>
      </c>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row>
    <row r="3" spans="1:13" ht="18.75">
      <c r="A3" s="35"/>
      <c r="B3" s="36" t="s">
        <v>55</v>
      </c>
      <c r="C3" s="37"/>
      <c r="D3" s="38"/>
      <c r="E3" s="38"/>
      <c r="F3" s="38"/>
      <c r="G3" s="38"/>
      <c r="H3" s="38"/>
      <c r="I3" s="38"/>
      <c r="J3" s="38"/>
      <c r="K3" s="38"/>
      <c r="L3" s="38"/>
      <c r="M3" s="2"/>
    </row>
    <row r="4" spans="1:41" s="10" customFormat="1" ht="21">
      <c r="A4" s="39"/>
      <c r="B4" s="40" t="s">
        <v>20</v>
      </c>
      <c r="C4" s="41"/>
      <c r="D4" s="42"/>
      <c r="E4" s="42"/>
      <c r="F4" s="42"/>
      <c r="G4" s="42"/>
      <c r="H4" s="42"/>
      <c r="I4" s="42"/>
      <c r="J4" s="42"/>
      <c r="K4" s="42"/>
      <c r="L4" s="42"/>
      <c r="M4" s="6"/>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13" ht="15" customHeight="1">
      <c r="A5" s="35"/>
      <c r="B5" s="37"/>
      <c r="C5" s="37"/>
      <c r="D5" s="43"/>
      <c r="E5" s="43"/>
      <c r="F5" s="142" t="s">
        <v>51</v>
      </c>
      <c r="G5" s="142"/>
      <c r="H5" s="43"/>
      <c r="I5" s="43"/>
      <c r="J5" s="43"/>
      <c r="K5" s="43"/>
      <c r="L5" s="43"/>
      <c r="M5" s="3"/>
    </row>
    <row r="6" spans="1:13" ht="15" customHeight="1">
      <c r="A6" s="35"/>
      <c r="B6" s="37"/>
      <c r="C6" s="37"/>
      <c r="D6" s="43"/>
      <c r="E6" s="43"/>
      <c r="F6" s="43"/>
      <c r="G6" s="43"/>
      <c r="H6" s="43"/>
      <c r="I6" s="43"/>
      <c r="J6" s="43"/>
      <c r="K6" s="43"/>
      <c r="L6" s="43"/>
      <c r="M6" s="3"/>
    </row>
    <row r="7" spans="1:13" ht="16.5" thickBot="1">
      <c r="A7" s="35"/>
      <c r="B7" s="121" t="s">
        <v>1</v>
      </c>
      <c r="C7" s="121"/>
      <c r="D7" s="158"/>
      <c r="E7" s="158"/>
      <c r="F7" s="158"/>
      <c r="G7" s="158"/>
      <c r="H7" s="158"/>
      <c r="I7" s="44"/>
      <c r="J7" s="45" t="s">
        <v>2</v>
      </c>
      <c r="K7" s="156"/>
      <c r="L7" s="156"/>
      <c r="M7" s="4"/>
    </row>
    <row r="8" spans="1:13" ht="5.25" customHeight="1">
      <c r="A8" s="35"/>
      <c r="B8" s="46"/>
      <c r="C8" s="46"/>
      <c r="D8" s="47"/>
      <c r="E8" s="47"/>
      <c r="F8" s="47"/>
      <c r="G8" s="47"/>
      <c r="H8" s="47"/>
      <c r="I8" s="44"/>
      <c r="J8" s="48"/>
      <c r="K8" s="47"/>
      <c r="L8" s="47"/>
      <c r="M8" s="5"/>
    </row>
    <row r="9" spans="1:13" ht="16.5" thickBot="1">
      <c r="A9" s="35"/>
      <c r="B9" s="121" t="s">
        <v>4</v>
      </c>
      <c r="C9" s="121"/>
      <c r="D9" s="158"/>
      <c r="E9" s="158"/>
      <c r="F9" s="158"/>
      <c r="G9" s="158"/>
      <c r="H9" s="158"/>
      <c r="I9" s="49"/>
      <c r="J9" s="45" t="s">
        <v>5</v>
      </c>
      <c r="K9" s="157"/>
      <c r="L9" s="157"/>
      <c r="M9" s="4"/>
    </row>
    <row r="10" spans="1:13" ht="5.25" customHeight="1">
      <c r="A10" s="35"/>
      <c r="B10" s="46"/>
      <c r="C10" s="46"/>
      <c r="D10" s="44"/>
      <c r="E10" s="44"/>
      <c r="F10" s="44"/>
      <c r="G10" s="44"/>
      <c r="H10" s="44"/>
      <c r="I10" s="44"/>
      <c r="J10" s="48"/>
      <c r="K10" s="47"/>
      <c r="L10" s="47"/>
      <c r="M10" s="5"/>
    </row>
    <row r="11" spans="1:13" ht="16.5" thickBot="1">
      <c r="A11" s="35"/>
      <c r="B11" s="121"/>
      <c r="C11" s="121"/>
      <c r="D11" s="134"/>
      <c r="E11" s="134"/>
      <c r="F11" s="134"/>
      <c r="G11" s="134"/>
      <c r="H11" s="134"/>
      <c r="I11" s="49"/>
      <c r="J11" s="45" t="s">
        <v>3</v>
      </c>
      <c r="K11" s="157"/>
      <c r="L11" s="157"/>
      <c r="M11" s="4"/>
    </row>
    <row r="12" spans="1:13" ht="20.25" customHeight="1">
      <c r="A12" s="106" t="s">
        <v>15</v>
      </c>
      <c r="B12" s="106" t="s">
        <v>0</v>
      </c>
      <c r="C12" s="128" t="s">
        <v>69</v>
      </c>
      <c r="D12" s="129"/>
      <c r="E12" s="118" t="s">
        <v>70</v>
      </c>
      <c r="F12" s="50"/>
      <c r="G12" s="51"/>
      <c r="H12" s="114"/>
      <c r="I12" s="114"/>
      <c r="J12" s="51"/>
      <c r="K12" s="52"/>
      <c r="L12" s="52"/>
      <c r="M12" s="5"/>
    </row>
    <row r="13" spans="1:13" ht="20.25" customHeight="1">
      <c r="A13" s="107"/>
      <c r="B13" s="107"/>
      <c r="C13" s="130"/>
      <c r="D13" s="131"/>
      <c r="E13" s="119"/>
      <c r="F13" s="50"/>
      <c r="G13" s="53"/>
      <c r="H13" s="114"/>
      <c r="I13" s="114"/>
      <c r="J13" s="54"/>
      <c r="K13" s="52"/>
      <c r="L13" s="52"/>
      <c r="M13" s="5"/>
    </row>
    <row r="14" spans="1:13" ht="19.5" customHeight="1" thickBot="1">
      <c r="A14" s="108"/>
      <c r="B14" s="108"/>
      <c r="C14" s="132"/>
      <c r="D14" s="133"/>
      <c r="E14" s="120"/>
      <c r="F14" s="50"/>
      <c r="G14" s="53"/>
      <c r="H14" s="53"/>
      <c r="I14" s="53"/>
      <c r="J14" s="53"/>
      <c r="K14" s="53"/>
      <c r="L14" s="53"/>
      <c r="M14" s="5"/>
    </row>
    <row r="15" spans="1:13" ht="19.5" customHeight="1">
      <c r="A15" s="55">
        <f>IF(ISBLANK($K$11),"",TEXT(K11,"ddd"))</f>
      </c>
      <c r="B15" s="56">
        <v>1</v>
      </c>
      <c r="C15" s="154"/>
      <c r="D15" s="155"/>
      <c r="E15" s="57"/>
      <c r="F15" s="58"/>
      <c r="G15" s="59" t="s">
        <v>71</v>
      </c>
      <c r="H15" s="53"/>
      <c r="I15" s="53"/>
      <c r="J15" s="53"/>
      <c r="K15" s="53"/>
      <c r="L15" s="53"/>
      <c r="M15" s="5"/>
    </row>
    <row r="16" spans="1:13" ht="20.25" customHeight="1">
      <c r="A16" s="60">
        <f aca="true" t="shared" si="0" ref="A16:A45">IF(ISBLANK($K$11),"",TEXT($K$11+B15,"ddd"))</f>
      </c>
      <c r="B16" s="61">
        <v>2</v>
      </c>
      <c r="C16" s="148"/>
      <c r="D16" s="149"/>
      <c r="E16" s="62"/>
      <c r="F16" s="63"/>
      <c r="G16" s="51"/>
      <c r="H16" s="64" t="s">
        <v>72</v>
      </c>
      <c r="I16" s="53"/>
      <c r="J16" s="53"/>
      <c r="K16" s="53"/>
      <c r="L16" s="53"/>
      <c r="M16" s="5"/>
    </row>
    <row r="17" spans="1:13" ht="20.25" customHeight="1">
      <c r="A17" s="60">
        <f t="shared" si="0"/>
      </c>
      <c r="B17" s="61">
        <f aca="true" t="shared" si="1" ref="B17:B45">B16+1</f>
        <v>3</v>
      </c>
      <c r="C17" s="148"/>
      <c r="D17" s="149"/>
      <c r="E17" s="62"/>
      <c r="F17" s="63"/>
      <c r="G17" s="51"/>
      <c r="H17" s="64" t="s">
        <v>73</v>
      </c>
      <c r="I17" s="53"/>
      <c r="J17" s="53"/>
      <c r="K17" s="53"/>
      <c r="L17" s="53"/>
      <c r="M17" s="5"/>
    </row>
    <row r="18" spans="1:13" ht="20.25" customHeight="1">
      <c r="A18" s="60">
        <f t="shared" si="0"/>
      </c>
      <c r="B18" s="61">
        <f t="shared" si="1"/>
        <v>4</v>
      </c>
      <c r="C18" s="148"/>
      <c r="D18" s="149"/>
      <c r="E18" s="62"/>
      <c r="F18" s="65"/>
      <c r="G18" s="53"/>
      <c r="H18" s="53"/>
      <c r="I18" s="53"/>
      <c r="J18" s="53"/>
      <c r="K18" s="66" t="s">
        <v>25</v>
      </c>
      <c r="L18" s="53"/>
      <c r="M18" s="5"/>
    </row>
    <row r="19" spans="1:13" ht="20.25" customHeight="1">
      <c r="A19" s="60">
        <f t="shared" si="0"/>
      </c>
      <c r="B19" s="61">
        <f t="shared" si="1"/>
        <v>5</v>
      </c>
      <c r="C19" s="148"/>
      <c r="D19" s="149"/>
      <c r="E19" s="62"/>
      <c r="F19" s="65"/>
      <c r="G19" s="53"/>
      <c r="H19" s="53"/>
      <c r="I19" s="53"/>
      <c r="J19" s="53"/>
      <c r="K19" s="53"/>
      <c r="L19" s="53"/>
      <c r="M19" s="5"/>
    </row>
    <row r="20" spans="1:13" ht="20.25" customHeight="1">
      <c r="A20" s="60">
        <f t="shared" si="0"/>
      </c>
      <c r="B20" s="61">
        <f t="shared" si="1"/>
        <v>6</v>
      </c>
      <c r="C20" s="148"/>
      <c r="D20" s="149"/>
      <c r="E20" s="62"/>
      <c r="F20" s="65"/>
      <c r="G20" s="53" t="s">
        <v>6</v>
      </c>
      <c r="H20" s="53"/>
      <c r="I20" s="53"/>
      <c r="J20" s="53"/>
      <c r="K20" s="53"/>
      <c r="L20" s="53"/>
      <c r="M20" s="5"/>
    </row>
    <row r="21" spans="1:13" ht="20.25" customHeight="1">
      <c r="A21" s="60">
        <f t="shared" si="0"/>
      </c>
      <c r="B21" s="61">
        <f t="shared" si="1"/>
        <v>7</v>
      </c>
      <c r="C21" s="148"/>
      <c r="D21" s="149"/>
      <c r="E21" s="62"/>
      <c r="F21" s="65"/>
      <c r="G21" s="67" t="s">
        <v>58</v>
      </c>
      <c r="H21" s="53"/>
      <c r="I21" s="53"/>
      <c r="J21" s="153"/>
      <c r="K21" s="153"/>
      <c r="L21" s="53"/>
      <c r="M21" s="5"/>
    </row>
    <row r="22" spans="1:13" ht="20.25" customHeight="1">
      <c r="A22" s="60">
        <f t="shared" si="0"/>
      </c>
      <c r="B22" s="61">
        <f t="shared" si="1"/>
        <v>8</v>
      </c>
      <c r="C22" s="148"/>
      <c r="D22" s="149"/>
      <c r="E22" s="62"/>
      <c r="F22" s="65"/>
      <c r="G22" s="67" t="s">
        <v>7</v>
      </c>
      <c r="H22" s="53"/>
      <c r="I22" s="53"/>
      <c r="J22" s="151"/>
      <c r="K22" s="151"/>
      <c r="L22" s="53"/>
      <c r="M22" s="5"/>
    </row>
    <row r="23" spans="1:13" ht="20.25" customHeight="1">
      <c r="A23" s="60">
        <f t="shared" si="0"/>
      </c>
      <c r="B23" s="61">
        <f t="shared" si="1"/>
        <v>9</v>
      </c>
      <c r="C23" s="148"/>
      <c r="D23" s="149"/>
      <c r="E23" s="62"/>
      <c r="F23" s="65"/>
      <c r="G23" s="67" t="s">
        <v>9</v>
      </c>
      <c r="H23" s="53"/>
      <c r="I23" s="53"/>
      <c r="J23" s="53"/>
      <c r="K23" s="53"/>
      <c r="L23" s="53"/>
      <c r="M23" s="5"/>
    </row>
    <row r="24" spans="1:13" ht="20.25" customHeight="1">
      <c r="A24" s="60">
        <f t="shared" si="0"/>
      </c>
      <c r="B24" s="61">
        <f t="shared" si="1"/>
        <v>10</v>
      </c>
      <c r="C24" s="148"/>
      <c r="D24" s="149"/>
      <c r="E24" s="62"/>
      <c r="F24" s="65"/>
      <c r="G24" s="53"/>
      <c r="H24" s="68" t="s">
        <v>0</v>
      </c>
      <c r="I24" s="124" t="s">
        <v>8</v>
      </c>
      <c r="J24" s="125"/>
      <c r="K24" s="126"/>
      <c r="L24" s="53"/>
      <c r="M24" s="5"/>
    </row>
    <row r="25" spans="1:13" ht="20.25" customHeight="1">
      <c r="A25" s="60">
        <f t="shared" si="0"/>
      </c>
      <c r="B25" s="61">
        <f t="shared" si="1"/>
        <v>11</v>
      </c>
      <c r="C25" s="148"/>
      <c r="D25" s="149"/>
      <c r="E25" s="62"/>
      <c r="F25" s="65"/>
      <c r="G25" s="53"/>
      <c r="H25" s="69"/>
      <c r="I25" s="150"/>
      <c r="J25" s="151"/>
      <c r="K25" s="152"/>
      <c r="L25" s="53"/>
      <c r="M25" s="5"/>
    </row>
    <row r="26" spans="1:13" ht="20.25" customHeight="1">
      <c r="A26" s="60">
        <f t="shared" si="0"/>
      </c>
      <c r="B26" s="61">
        <f t="shared" si="1"/>
        <v>12</v>
      </c>
      <c r="C26" s="148"/>
      <c r="D26" s="149"/>
      <c r="E26" s="62"/>
      <c r="F26" s="65"/>
      <c r="G26" s="53"/>
      <c r="H26" s="69"/>
      <c r="I26" s="150"/>
      <c r="J26" s="151"/>
      <c r="K26" s="152"/>
      <c r="L26" s="53"/>
      <c r="M26" s="5"/>
    </row>
    <row r="27" spans="1:13" ht="20.25" customHeight="1">
      <c r="A27" s="60">
        <f t="shared" si="0"/>
      </c>
      <c r="B27" s="61">
        <f t="shared" si="1"/>
        <v>13</v>
      </c>
      <c r="C27" s="148"/>
      <c r="D27" s="149"/>
      <c r="E27" s="62"/>
      <c r="F27" s="65"/>
      <c r="G27" s="53"/>
      <c r="H27" s="69"/>
      <c r="I27" s="150"/>
      <c r="J27" s="151"/>
      <c r="K27" s="152"/>
      <c r="L27" s="53"/>
      <c r="M27" s="5"/>
    </row>
    <row r="28" spans="1:13" ht="20.25" customHeight="1">
      <c r="A28" s="60">
        <f t="shared" si="0"/>
      </c>
      <c r="B28" s="61">
        <f t="shared" si="1"/>
        <v>14</v>
      </c>
      <c r="C28" s="148"/>
      <c r="D28" s="149"/>
      <c r="E28" s="62"/>
      <c r="F28" s="65"/>
      <c r="G28" s="53"/>
      <c r="H28" s="69"/>
      <c r="I28" s="150"/>
      <c r="J28" s="151"/>
      <c r="K28" s="152"/>
      <c r="L28" s="53"/>
      <c r="M28" s="5"/>
    </row>
    <row r="29" spans="1:13" ht="20.25" customHeight="1">
      <c r="A29" s="60">
        <f t="shared" si="0"/>
      </c>
      <c r="B29" s="61">
        <f t="shared" si="1"/>
        <v>15</v>
      </c>
      <c r="C29" s="148"/>
      <c r="D29" s="149"/>
      <c r="E29" s="62"/>
      <c r="F29" s="65"/>
      <c r="G29" s="53"/>
      <c r="H29" s="69"/>
      <c r="I29" s="150"/>
      <c r="J29" s="151"/>
      <c r="K29" s="152"/>
      <c r="L29" s="53"/>
      <c r="M29" s="5"/>
    </row>
    <row r="30" spans="1:13" ht="20.25" customHeight="1">
      <c r="A30" s="60">
        <f t="shared" si="0"/>
      </c>
      <c r="B30" s="61">
        <f t="shared" si="1"/>
        <v>16</v>
      </c>
      <c r="C30" s="148"/>
      <c r="D30" s="149"/>
      <c r="E30" s="62"/>
      <c r="F30" s="65"/>
      <c r="G30" s="53"/>
      <c r="H30" s="53"/>
      <c r="I30" s="53"/>
      <c r="J30" s="53"/>
      <c r="K30" s="53"/>
      <c r="L30" s="53"/>
      <c r="M30" s="5"/>
    </row>
    <row r="31" spans="1:13" ht="20.25" customHeight="1">
      <c r="A31" s="60">
        <f t="shared" si="0"/>
      </c>
      <c r="B31" s="61">
        <f t="shared" si="1"/>
        <v>17</v>
      </c>
      <c r="C31" s="148"/>
      <c r="D31" s="149"/>
      <c r="E31" s="62"/>
      <c r="F31" s="65"/>
      <c r="G31" s="53" t="s">
        <v>74</v>
      </c>
      <c r="H31" s="53"/>
      <c r="I31" s="53"/>
      <c r="J31" s="53"/>
      <c r="K31" s="70"/>
      <c r="L31" s="53"/>
      <c r="M31" s="5"/>
    </row>
    <row r="32" spans="1:13" ht="20.25" customHeight="1">
      <c r="A32" s="60">
        <f t="shared" si="0"/>
      </c>
      <c r="B32" s="61">
        <f t="shared" si="1"/>
        <v>18</v>
      </c>
      <c r="C32" s="148"/>
      <c r="D32" s="149"/>
      <c r="E32" s="62"/>
      <c r="F32" s="65"/>
      <c r="G32" s="53" t="s">
        <v>75</v>
      </c>
      <c r="H32" s="53"/>
      <c r="I32" s="53"/>
      <c r="J32" s="66" t="s">
        <v>29</v>
      </c>
      <c r="K32" s="70"/>
      <c r="L32" s="53"/>
      <c r="M32" s="5"/>
    </row>
    <row r="33" spans="1:13" ht="20.25" customHeight="1">
      <c r="A33" s="60">
        <f t="shared" si="0"/>
      </c>
      <c r="B33" s="61">
        <f t="shared" si="1"/>
        <v>19</v>
      </c>
      <c r="C33" s="148"/>
      <c r="D33" s="149"/>
      <c r="E33" s="62"/>
      <c r="F33" s="65"/>
      <c r="G33" s="53" t="s">
        <v>75</v>
      </c>
      <c r="H33" s="53"/>
      <c r="I33" s="53"/>
      <c r="J33" s="66" t="s">
        <v>30</v>
      </c>
      <c r="K33" s="70"/>
      <c r="L33" s="53"/>
      <c r="M33" s="5"/>
    </row>
    <row r="34" spans="1:13" ht="20.25" customHeight="1">
      <c r="A34" s="60">
        <f t="shared" si="0"/>
      </c>
      <c r="B34" s="61">
        <f t="shared" si="1"/>
        <v>20</v>
      </c>
      <c r="C34" s="148"/>
      <c r="D34" s="149"/>
      <c r="E34" s="62"/>
      <c r="F34" s="65"/>
      <c r="G34" s="147" t="s">
        <v>77</v>
      </c>
      <c r="H34" s="147"/>
      <c r="I34" s="147"/>
      <c r="J34" s="147"/>
      <c r="K34" s="147"/>
      <c r="L34" s="147"/>
      <c r="M34" s="5"/>
    </row>
    <row r="35" spans="1:13" ht="20.25" customHeight="1">
      <c r="A35" s="60">
        <f t="shared" si="0"/>
      </c>
      <c r="B35" s="61">
        <f t="shared" si="1"/>
        <v>21</v>
      </c>
      <c r="C35" s="148"/>
      <c r="D35" s="149"/>
      <c r="E35" s="62"/>
      <c r="F35" s="65"/>
      <c r="G35" s="147"/>
      <c r="H35" s="147"/>
      <c r="I35" s="147"/>
      <c r="J35" s="147"/>
      <c r="K35" s="147"/>
      <c r="L35" s="147"/>
      <c r="M35" s="5"/>
    </row>
    <row r="36" spans="1:13" ht="20.25" customHeight="1">
      <c r="A36" s="60">
        <f t="shared" si="0"/>
      </c>
      <c r="B36" s="61">
        <f t="shared" si="1"/>
        <v>22</v>
      </c>
      <c r="C36" s="148"/>
      <c r="D36" s="149"/>
      <c r="E36" s="62"/>
      <c r="F36" s="65"/>
      <c r="G36" s="71"/>
      <c r="H36" s="53"/>
      <c r="I36" s="53"/>
      <c r="J36" s="53"/>
      <c r="K36" s="53"/>
      <c r="L36" s="51"/>
      <c r="M36" s="5"/>
    </row>
    <row r="37" spans="1:13" ht="20.25" customHeight="1">
      <c r="A37" s="60">
        <f t="shared" si="0"/>
      </c>
      <c r="B37" s="61">
        <f t="shared" si="1"/>
        <v>23</v>
      </c>
      <c r="C37" s="148"/>
      <c r="D37" s="149"/>
      <c r="E37" s="62"/>
      <c r="F37" s="65"/>
      <c r="G37" s="53" t="s">
        <v>18</v>
      </c>
      <c r="H37" s="53"/>
      <c r="I37" s="53"/>
      <c r="J37" s="53"/>
      <c r="K37" s="72"/>
      <c r="L37" s="53"/>
      <c r="M37" s="5"/>
    </row>
    <row r="38" spans="1:13" ht="20.25" customHeight="1">
      <c r="A38" s="60">
        <f t="shared" si="0"/>
      </c>
      <c r="B38" s="61">
        <f t="shared" si="1"/>
        <v>24</v>
      </c>
      <c r="C38" s="148"/>
      <c r="D38" s="149"/>
      <c r="E38" s="62"/>
      <c r="F38" s="65"/>
      <c r="G38" s="53" t="s">
        <v>19</v>
      </c>
      <c r="H38" s="53"/>
      <c r="I38" s="53"/>
      <c r="J38" s="53"/>
      <c r="K38" s="70"/>
      <c r="L38" s="53"/>
      <c r="M38" s="5"/>
    </row>
    <row r="39" spans="1:13" ht="20.25" customHeight="1">
      <c r="A39" s="60">
        <f t="shared" si="0"/>
      </c>
      <c r="B39" s="61">
        <f t="shared" si="1"/>
        <v>25</v>
      </c>
      <c r="C39" s="148"/>
      <c r="D39" s="149"/>
      <c r="E39" s="62"/>
      <c r="F39" s="65"/>
      <c r="G39" s="73" t="s">
        <v>21</v>
      </c>
      <c r="H39" s="51"/>
      <c r="I39" s="53"/>
      <c r="J39" s="53"/>
      <c r="K39" s="66"/>
      <c r="L39" s="74"/>
      <c r="M39" s="5"/>
    </row>
    <row r="40" spans="1:13" ht="20.25" customHeight="1">
      <c r="A40" s="60">
        <f t="shared" si="0"/>
      </c>
      <c r="B40" s="61">
        <f t="shared" si="1"/>
        <v>26</v>
      </c>
      <c r="C40" s="148"/>
      <c r="D40" s="149"/>
      <c r="E40" s="62"/>
      <c r="F40" s="65"/>
      <c r="G40" s="71"/>
      <c r="H40" s="53"/>
      <c r="I40" s="53"/>
      <c r="J40" s="53"/>
      <c r="K40" s="66" t="s">
        <v>24</v>
      </c>
      <c r="L40" s="51"/>
      <c r="M40" s="5"/>
    </row>
    <row r="41" spans="1:13" ht="20.25" customHeight="1">
      <c r="A41" s="60">
        <f t="shared" si="0"/>
      </c>
      <c r="B41" s="61">
        <f t="shared" si="1"/>
        <v>27</v>
      </c>
      <c r="C41" s="148"/>
      <c r="D41" s="149"/>
      <c r="E41" s="62"/>
      <c r="F41" s="65"/>
      <c r="G41" s="53"/>
      <c r="H41" s="114"/>
      <c r="I41" s="114"/>
      <c r="J41" s="54"/>
      <c r="K41" s="52"/>
      <c r="L41" s="52"/>
      <c r="M41" s="5"/>
    </row>
    <row r="42" spans="1:13" ht="20.25" customHeight="1">
      <c r="A42" s="60">
        <f t="shared" si="0"/>
      </c>
      <c r="B42" s="61">
        <f t="shared" si="1"/>
        <v>28</v>
      </c>
      <c r="C42" s="148"/>
      <c r="D42" s="149"/>
      <c r="E42" s="62"/>
      <c r="F42" s="65"/>
      <c r="G42" s="75"/>
      <c r="H42" s="53"/>
      <c r="I42" s="53"/>
      <c r="J42" s="53"/>
      <c r="K42" s="53"/>
      <c r="L42" s="53"/>
      <c r="M42" s="5"/>
    </row>
    <row r="43" spans="1:13" ht="20.25" customHeight="1">
      <c r="A43" s="60">
        <f t="shared" si="0"/>
      </c>
      <c r="B43" s="61">
        <f t="shared" si="1"/>
        <v>29</v>
      </c>
      <c r="C43" s="148"/>
      <c r="D43" s="149"/>
      <c r="E43" s="62"/>
      <c r="F43" s="63"/>
      <c r="G43" s="67"/>
      <c r="H43" s="76"/>
      <c r="I43" s="76"/>
      <c r="J43" s="76"/>
      <c r="K43" s="76"/>
      <c r="L43" s="51"/>
      <c r="M43" s="5"/>
    </row>
    <row r="44" spans="1:13" ht="20.25" customHeight="1">
      <c r="A44" s="60">
        <f t="shared" si="0"/>
      </c>
      <c r="B44" s="61">
        <f t="shared" si="1"/>
        <v>30</v>
      </c>
      <c r="C44" s="148"/>
      <c r="D44" s="149"/>
      <c r="E44" s="62"/>
      <c r="F44" s="63"/>
      <c r="G44" s="53"/>
      <c r="H44" s="53"/>
      <c r="I44" s="53"/>
      <c r="J44" s="53"/>
      <c r="K44" s="66"/>
      <c r="L44" s="51"/>
      <c r="M44" s="5"/>
    </row>
    <row r="45" spans="1:13" ht="20.25" customHeight="1" thickBot="1">
      <c r="A45" s="77">
        <f t="shared" si="0"/>
      </c>
      <c r="B45" s="78">
        <f t="shared" si="1"/>
        <v>31</v>
      </c>
      <c r="C45" s="148"/>
      <c r="D45" s="149"/>
      <c r="E45" s="79"/>
      <c r="F45" s="63"/>
      <c r="G45" s="53"/>
      <c r="H45" s="53"/>
      <c r="I45" s="53"/>
      <c r="J45" s="53"/>
      <c r="K45" s="66"/>
      <c r="L45" s="35"/>
      <c r="M45" s="5"/>
    </row>
    <row r="46" spans="1:13" ht="20.25" customHeight="1">
      <c r="A46" s="138" t="s">
        <v>12</v>
      </c>
      <c r="B46" s="139"/>
      <c r="C46" s="139"/>
      <c r="D46" s="140"/>
      <c r="E46" s="80">
        <f>IF(SUM(E15:E45)=0,"",(MIN(E15:E45)))</f>
      </c>
      <c r="F46" s="81" t="s">
        <v>78</v>
      </c>
      <c r="G46" s="53"/>
      <c r="H46" s="53"/>
      <c r="I46" s="53"/>
      <c r="J46" s="53"/>
      <c r="K46" s="66"/>
      <c r="L46" s="35"/>
      <c r="M46" s="5"/>
    </row>
    <row r="47" spans="1:13" ht="20.25" customHeight="1">
      <c r="A47" s="135" t="s">
        <v>10</v>
      </c>
      <c r="B47" s="136"/>
      <c r="C47" s="136"/>
      <c r="D47" s="137"/>
      <c r="E47" s="80">
        <f>IF(SUM(E15:E45)=0,"",(MAX(E15:E45)))</f>
      </c>
      <c r="F47" s="81"/>
      <c r="G47" s="53" t="s">
        <v>34</v>
      </c>
      <c r="H47" s="76"/>
      <c r="I47" s="76"/>
      <c r="J47" s="71" t="s">
        <v>31</v>
      </c>
      <c r="K47" s="70"/>
      <c r="L47" s="51"/>
      <c r="M47" s="5"/>
    </row>
    <row r="48" spans="1:13" ht="20.25" customHeight="1">
      <c r="A48" s="135" t="s">
        <v>11</v>
      </c>
      <c r="B48" s="136"/>
      <c r="C48" s="136"/>
      <c r="D48" s="137"/>
      <c r="E48" s="82">
        <f>IF(SUM(E15:E45)=0,"",(AVERAGE(E15:E45)))</f>
      </c>
      <c r="F48" s="50"/>
      <c r="G48" s="71"/>
      <c r="H48" s="51"/>
      <c r="I48" s="53"/>
      <c r="J48" s="66" t="s">
        <v>28</v>
      </c>
      <c r="K48" s="66"/>
      <c r="L48" s="74"/>
      <c r="M48" s="5"/>
    </row>
    <row r="49" spans="1:13" ht="20.25" customHeight="1">
      <c r="A49" s="135" t="s">
        <v>13</v>
      </c>
      <c r="B49" s="136"/>
      <c r="C49" s="136"/>
      <c r="D49" s="137"/>
      <c r="E49" s="80">
        <f>IF(SUM(E15:E45)=0,"",(COUNT(E15:E45)))</f>
      </c>
      <c r="F49" s="81" t="s">
        <v>76</v>
      </c>
      <c r="G49" s="53"/>
      <c r="H49" s="53"/>
      <c r="I49" s="53"/>
      <c r="J49" s="53"/>
      <c r="K49" s="66"/>
      <c r="L49" s="35"/>
      <c r="M49" s="5"/>
    </row>
    <row r="50" spans="1:13" ht="20.25" customHeight="1">
      <c r="A50" s="135" t="s">
        <v>27</v>
      </c>
      <c r="B50" s="136"/>
      <c r="C50" s="136"/>
      <c r="D50" s="137"/>
      <c r="E50" s="80">
        <f>IF(SUM(E15:E45)=0,"",COUNTIF(E15:E45,"&lt;"&amp;K32))</f>
      </c>
      <c r="F50" s="81"/>
      <c r="G50" s="53" t="s">
        <v>32</v>
      </c>
      <c r="H50" s="76"/>
      <c r="I50" s="76"/>
      <c r="J50" s="71" t="s">
        <v>31</v>
      </c>
      <c r="K50" s="70"/>
      <c r="L50" s="51"/>
      <c r="M50" s="5"/>
    </row>
    <row r="51" spans="1:13" ht="20.25" customHeight="1">
      <c r="A51" s="135" t="s">
        <v>26</v>
      </c>
      <c r="B51" s="136"/>
      <c r="C51" s="136"/>
      <c r="D51" s="137"/>
      <c r="E51" s="80">
        <f>IF(SUM(E15:E45)=0,"",COUNTIF(E15:E45,"&gt;"&amp;K33+0.1))</f>
      </c>
      <c r="F51" s="50"/>
      <c r="G51" s="71"/>
      <c r="H51" s="51"/>
      <c r="I51" s="53"/>
      <c r="J51" s="66" t="s">
        <v>28</v>
      </c>
      <c r="K51" s="66"/>
      <c r="L51" s="74"/>
      <c r="M51" s="5"/>
    </row>
    <row r="52" spans="1:13" ht="20.25" customHeight="1">
      <c r="A52" s="135" t="s">
        <v>22</v>
      </c>
      <c r="B52" s="136"/>
      <c r="C52" s="136"/>
      <c r="D52" s="137"/>
      <c r="E52" s="80">
        <f>IF(SUM(E15:E45)=0,"",COUNTIF(E15:E45,"&lt;"&amp;K32)+COUNTIF(E15:E45,"&gt;"&amp;K33))</f>
      </c>
      <c r="F52" s="81" t="s">
        <v>33</v>
      </c>
      <c r="G52" s="53"/>
      <c r="H52" s="53"/>
      <c r="I52" s="53"/>
      <c r="J52" s="53"/>
      <c r="K52" s="66"/>
      <c r="L52" s="35"/>
      <c r="M52" s="5"/>
    </row>
    <row r="53" spans="1:13" ht="19.5" customHeight="1">
      <c r="A53" s="135" t="s">
        <v>23</v>
      </c>
      <c r="B53" s="136"/>
      <c r="C53" s="136"/>
      <c r="D53" s="137"/>
      <c r="E53" s="83">
        <f>IF(SUM(E15:E45)=0,"",E52/E49)</f>
      </c>
      <c r="F53" s="35"/>
      <c r="G53" s="53" t="s">
        <v>35</v>
      </c>
      <c r="H53" s="53"/>
      <c r="I53" s="53"/>
      <c r="J53" s="71" t="s">
        <v>57</v>
      </c>
      <c r="K53" s="70"/>
      <c r="L53" s="51"/>
      <c r="M53" s="5"/>
    </row>
    <row r="54" spans="1:13" ht="20.25" customHeight="1">
      <c r="A54" s="84" t="s">
        <v>50</v>
      </c>
      <c r="B54" s="84"/>
      <c r="C54" s="84"/>
      <c r="D54" s="35"/>
      <c r="E54" s="85"/>
      <c r="F54" s="81"/>
      <c r="G54" s="67"/>
      <c r="H54" s="76"/>
      <c r="I54" s="76"/>
      <c r="J54" s="66" t="s">
        <v>14</v>
      </c>
      <c r="K54" s="66"/>
      <c r="L54" s="74"/>
      <c r="M54" s="5"/>
    </row>
    <row r="55" spans="1:13" ht="15.75">
      <c r="A55" s="84" t="s">
        <v>49</v>
      </c>
      <c r="B55" s="84"/>
      <c r="C55" s="84"/>
      <c r="D55" s="35"/>
      <c r="E55" s="35"/>
      <c r="F55" s="35"/>
      <c r="G55" s="53"/>
      <c r="H55" s="53"/>
      <c r="I55" s="53"/>
      <c r="J55" s="53"/>
      <c r="K55" s="66"/>
      <c r="L55" s="35"/>
      <c r="M55" s="5"/>
    </row>
    <row r="56" spans="1:13" ht="15" customHeight="1">
      <c r="A56" s="84" t="s">
        <v>56</v>
      </c>
      <c r="B56" s="84"/>
      <c r="C56" s="84"/>
      <c r="D56" s="35"/>
      <c r="E56" s="35"/>
      <c r="F56" s="35"/>
      <c r="G56" s="35"/>
      <c r="H56" s="35"/>
      <c r="I56" s="35"/>
      <c r="J56" s="35"/>
      <c r="K56" s="35"/>
      <c r="L56" s="35"/>
      <c r="M56" s="5"/>
    </row>
    <row r="57" spans="1:13" ht="13.5">
      <c r="A57" s="35"/>
      <c r="B57" s="84"/>
      <c r="C57" s="84"/>
      <c r="D57" s="35"/>
      <c r="E57" s="35"/>
      <c r="F57" s="35"/>
      <c r="G57" s="35"/>
      <c r="H57" s="35"/>
      <c r="I57" s="35"/>
      <c r="J57" s="35"/>
      <c r="K57" s="35"/>
      <c r="L57" s="35"/>
      <c r="M57" s="5"/>
    </row>
    <row r="58" spans="1:13" ht="16.5">
      <c r="A58" s="86" t="s">
        <v>48</v>
      </c>
      <c r="B58" s="86"/>
      <c r="C58" s="84"/>
      <c r="D58" s="35"/>
      <c r="E58" s="143"/>
      <c r="F58" s="143"/>
      <c r="G58" s="143"/>
      <c r="H58" s="143"/>
      <c r="I58" s="87" t="s">
        <v>0</v>
      </c>
      <c r="J58" s="144"/>
      <c r="K58" s="145"/>
      <c r="L58" s="145"/>
      <c r="M58" s="5"/>
    </row>
    <row r="59" spans="1:41" s="7" customFormat="1" ht="13.5">
      <c r="A59" s="35"/>
      <c r="B59" s="84"/>
      <c r="C59" s="84" t="s">
        <v>59</v>
      </c>
      <c r="D59" s="35"/>
      <c r="E59" s="35"/>
      <c r="F59" s="35"/>
      <c r="G59" s="35"/>
      <c r="H59" s="35"/>
      <c r="I59" s="35"/>
      <c r="J59" s="35"/>
      <c r="K59" s="35"/>
      <c r="L59" s="35"/>
      <c r="M59" s="4"/>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row>
    <row r="60" spans="1:41" s="7" customFormat="1" ht="16.5">
      <c r="A60" s="109" t="s">
        <v>79</v>
      </c>
      <c r="B60" s="109"/>
      <c r="C60" s="109"/>
      <c r="D60" s="109"/>
      <c r="E60" s="109"/>
      <c r="F60" s="109"/>
      <c r="G60" s="109"/>
      <c r="H60" s="109"/>
      <c r="I60" s="109"/>
      <c r="J60" s="109"/>
      <c r="K60" s="109"/>
      <c r="L60" s="109"/>
      <c r="M60" s="4"/>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row>
    <row r="61" spans="1:41" s="7" customFormat="1" ht="16.5">
      <c r="A61" s="109" t="s">
        <v>85</v>
      </c>
      <c r="B61" s="109"/>
      <c r="C61" s="109"/>
      <c r="D61" s="109"/>
      <c r="E61" s="109"/>
      <c r="F61" s="109"/>
      <c r="G61" s="109"/>
      <c r="H61" s="109"/>
      <c r="I61" s="109"/>
      <c r="J61" s="109"/>
      <c r="K61" s="109"/>
      <c r="L61" s="109"/>
      <c r="M61" s="4"/>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row>
    <row r="62" s="19" customFormat="1" ht="12.75">
      <c r="A62" s="18"/>
    </row>
    <row r="63" s="19" customFormat="1" ht="12.75">
      <c r="A63" s="18"/>
    </row>
    <row r="64" s="19" customFormat="1" ht="12.75">
      <c r="A64" s="18"/>
    </row>
    <row r="65" s="19" customFormat="1" ht="12.75">
      <c r="A65" s="18"/>
    </row>
    <row r="66" s="19" customFormat="1" ht="12.75">
      <c r="A66" s="18"/>
    </row>
    <row r="67" s="19" customFormat="1" ht="12.75">
      <c r="A67" s="18"/>
    </row>
    <row r="68" s="19" customFormat="1" ht="12.75">
      <c r="A68" s="18"/>
    </row>
    <row r="69" s="19" customFormat="1" ht="12.75">
      <c r="A69" s="18"/>
    </row>
    <row r="70" s="19" customFormat="1" ht="12.75">
      <c r="A70" s="18"/>
    </row>
    <row r="71" s="19" customFormat="1" ht="12.75">
      <c r="A71" s="18"/>
    </row>
    <row r="72" s="19" customFormat="1" ht="12.75">
      <c r="A72" s="18"/>
    </row>
    <row r="73" s="19" customFormat="1" ht="12.75">
      <c r="A73" s="18"/>
    </row>
    <row r="74" s="19" customFormat="1" ht="12.75">
      <c r="A74" s="18"/>
    </row>
    <row r="75" s="19" customFormat="1" ht="12.75">
      <c r="A75" s="18"/>
    </row>
    <row r="76" s="19" customFormat="1" ht="12.75">
      <c r="A76" s="18"/>
    </row>
    <row r="77" s="19" customFormat="1" ht="12.75">
      <c r="A77" s="18"/>
    </row>
    <row r="78" s="19" customFormat="1" ht="12.75">
      <c r="A78" s="18"/>
    </row>
    <row r="79" s="19" customFormat="1" ht="12.75">
      <c r="A79" s="18"/>
    </row>
    <row r="80" s="19" customFormat="1" ht="12.75">
      <c r="A80" s="18"/>
    </row>
    <row r="81" s="19" customFormat="1" ht="12.75">
      <c r="A81" s="18"/>
    </row>
    <row r="82" s="19" customFormat="1" ht="12.75">
      <c r="A82" s="18"/>
    </row>
    <row r="83" s="19" customFormat="1" ht="12.75">
      <c r="A83" s="18"/>
    </row>
    <row r="84" s="19" customFormat="1" ht="12.75">
      <c r="A84" s="18"/>
    </row>
    <row r="85" s="19" customFormat="1" ht="12.75">
      <c r="A85" s="18"/>
    </row>
    <row r="86" s="19" customFormat="1" ht="12.75">
      <c r="A86" s="18"/>
    </row>
    <row r="87" s="19" customFormat="1" ht="12.75">
      <c r="A87" s="18"/>
    </row>
    <row r="88" s="19" customFormat="1" ht="12.75">
      <c r="A88" s="18"/>
    </row>
    <row r="89" s="19" customFormat="1" ht="12.75">
      <c r="A89" s="18"/>
    </row>
    <row r="90" s="19" customFormat="1" ht="12.75">
      <c r="A90" s="18"/>
    </row>
    <row r="91" s="19" customFormat="1" ht="12.75">
      <c r="A91" s="18"/>
    </row>
    <row r="92" s="19" customFormat="1" ht="12.75">
      <c r="A92" s="18"/>
    </row>
    <row r="93" s="19" customFormat="1" ht="12.75">
      <c r="A93" s="18"/>
    </row>
    <row r="94" s="19" customFormat="1" ht="12.75">
      <c r="A94" s="18"/>
    </row>
    <row r="95" s="19" customFormat="1" ht="12.75">
      <c r="A95" s="18"/>
    </row>
    <row r="96" s="19" customFormat="1" ht="12.75">
      <c r="A96" s="18"/>
    </row>
    <row r="97" s="19" customFormat="1" ht="12.75">
      <c r="A97" s="18"/>
    </row>
    <row r="98" s="19" customFormat="1" ht="12.75">
      <c r="A98" s="18"/>
    </row>
    <row r="99" s="19" customFormat="1" ht="12.75">
      <c r="A99" s="18"/>
    </row>
    <row r="100" s="19" customFormat="1" ht="12.75">
      <c r="A100" s="18"/>
    </row>
    <row r="101" s="19" customFormat="1" ht="12.75">
      <c r="A101" s="18"/>
    </row>
    <row r="102" s="19" customFormat="1" ht="12.75">
      <c r="A102" s="18"/>
    </row>
    <row r="103" s="19" customFormat="1" ht="12.75">
      <c r="A103" s="18"/>
    </row>
    <row r="104" s="19" customFormat="1" ht="12.75">
      <c r="A104" s="18"/>
    </row>
    <row r="105" s="19" customFormat="1" ht="12.75">
      <c r="A105" s="18"/>
    </row>
    <row r="106" s="19" customFormat="1" ht="12.75">
      <c r="A106" s="18"/>
    </row>
    <row r="107" s="19" customFormat="1" ht="12.75">
      <c r="A107" s="18"/>
    </row>
    <row r="108" s="19" customFormat="1" ht="12.75">
      <c r="A108" s="18"/>
    </row>
    <row r="109" s="19" customFormat="1" ht="12.75">
      <c r="A109" s="18"/>
    </row>
    <row r="110" s="19" customFormat="1" ht="12.75">
      <c r="A110" s="18"/>
    </row>
    <row r="111" s="19" customFormat="1" ht="12.75">
      <c r="A111" s="18"/>
    </row>
    <row r="112" s="19" customFormat="1" ht="12.75">
      <c r="A112" s="18"/>
    </row>
    <row r="113" s="19" customFormat="1" ht="12.75">
      <c r="A113" s="18"/>
    </row>
    <row r="114" s="19" customFormat="1" ht="12.75">
      <c r="A114" s="18"/>
    </row>
    <row r="115" s="19" customFormat="1" ht="12.75">
      <c r="A115" s="18"/>
    </row>
    <row r="116" s="19" customFormat="1" ht="12.75">
      <c r="A116" s="18"/>
    </row>
    <row r="117" s="19" customFormat="1" ht="12.75">
      <c r="A117" s="18"/>
    </row>
    <row r="118" s="19" customFormat="1" ht="12.75">
      <c r="A118" s="18"/>
    </row>
    <row r="119" s="19" customFormat="1" ht="12.75">
      <c r="A119" s="18"/>
    </row>
    <row r="120" s="19" customFormat="1" ht="12.75">
      <c r="A120" s="18"/>
    </row>
    <row r="121" s="19" customFormat="1" ht="12.75">
      <c r="A121" s="18"/>
    </row>
    <row r="122" s="19" customFormat="1" ht="12.75">
      <c r="A122" s="18"/>
    </row>
    <row r="123" s="19" customFormat="1" ht="12.75">
      <c r="A123" s="18"/>
    </row>
    <row r="124" s="19" customFormat="1" ht="12.75">
      <c r="A124" s="18"/>
    </row>
    <row r="125" s="19" customFormat="1" ht="12.75">
      <c r="A125" s="18"/>
    </row>
    <row r="126" s="19" customFormat="1" ht="12.75">
      <c r="A126" s="18"/>
    </row>
    <row r="127" s="19" customFormat="1" ht="12.75">
      <c r="A127" s="18"/>
    </row>
    <row r="128" s="19" customFormat="1" ht="12.75">
      <c r="A128" s="18"/>
    </row>
    <row r="129" s="19" customFormat="1" ht="12.75">
      <c r="A129" s="18"/>
    </row>
    <row r="130" s="19" customFormat="1" ht="12.75">
      <c r="A130" s="18"/>
    </row>
    <row r="131" s="19" customFormat="1" ht="12.75">
      <c r="A131" s="18"/>
    </row>
    <row r="132" s="19" customFormat="1" ht="12.75">
      <c r="A132" s="18"/>
    </row>
    <row r="133" s="19" customFormat="1" ht="12.75">
      <c r="A133" s="18"/>
    </row>
    <row r="134" s="19" customFormat="1" ht="12.75">
      <c r="A134" s="18"/>
    </row>
    <row r="135" s="19" customFormat="1" ht="12.75">
      <c r="A135" s="18"/>
    </row>
    <row r="136" s="19" customFormat="1" ht="12.75">
      <c r="A136" s="18"/>
    </row>
    <row r="137" s="19" customFormat="1" ht="12.75">
      <c r="A137" s="18"/>
    </row>
  </sheetData>
  <sheetProtection/>
  <mergeCells count="69">
    <mergeCell ref="C31:D31"/>
    <mergeCell ref="C25:D25"/>
    <mergeCell ref="C19:D19"/>
    <mergeCell ref="A61:L61"/>
    <mergeCell ref="A53:D53"/>
    <mergeCell ref="A50:D50"/>
    <mergeCell ref="A51:D51"/>
    <mergeCell ref="E58:H58"/>
    <mergeCell ref="J58:L58"/>
    <mergeCell ref="A60:L60"/>
    <mergeCell ref="C44:D44"/>
    <mergeCell ref="C41:D41"/>
    <mergeCell ref="C45:D45"/>
    <mergeCell ref="A46:D46"/>
    <mergeCell ref="F5:G5"/>
    <mergeCell ref="A48:D48"/>
    <mergeCell ref="C34:D34"/>
    <mergeCell ref="C35:D35"/>
    <mergeCell ref="C36:D36"/>
    <mergeCell ref="C37:D37"/>
    <mergeCell ref="C22:D22"/>
    <mergeCell ref="C28:D28"/>
    <mergeCell ref="C27:D27"/>
    <mergeCell ref="C24:D24"/>
    <mergeCell ref="A49:D49"/>
    <mergeCell ref="A52:D52"/>
    <mergeCell ref="A47:D47"/>
    <mergeCell ref="C38:D38"/>
    <mergeCell ref="C43:D43"/>
    <mergeCell ref="C42:D42"/>
    <mergeCell ref="K7:L7"/>
    <mergeCell ref="K11:L11"/>
    <mergeCell ref="K9:L9"/>
    <mergeCell ref="D11:H11"/>
    <mergeCell ref="D7:H7"/>
    <mergeCell ref="C12:D14"/>
    <mergeCell ref="B7:C7"/>
    <mergeCell ref="B11:C11"/>
    <mergeCell ref="D9:H9"/>
    <mergeCell ref="B9:C9"/>
    <mergeCell ref="C18:D18"/>
    <mergeCell ref="C20:D20"/>
    <mergeCell ref="A12:A14"/>
    <mergeCell ref="B12:B14"/>
    <mergeCell ref="C23:D23"/>
    <mergeCell ref="E12:E14"/>
    <mergeCell ref="C15:D15"/>
    <mergeCell ref="C16:D16"/>
    <mergeCell ref="C21:D21"/>
    <mergeCell ref="C17:D17"/>
    <mergeCell ref="H12:I12"/>
    <mergeCell ref="H13:I13"/>
    <mergeCell ref="I28:K28"/>
    <mergeCell ref="I26:K26"/>
    <mergeCell ref="I27:K27"/>
    <mergeCell ref="I24:K24"/>
    <mergeCell ref="J21:K21"/>
    <mergeCell ref="J22:K22"/>
    <mergeCell ref="I25:K25"/>
    <mergeCell ref="H41:I41"/>
    <mergeCell ref="C39:D39"/>
    <mergeCell ref="C40:D40"/>
    <mergeCell ref="C26:D26"/>
    <mergeCell ref="G34:L35"/>
    <mergeCell ref="C29:D29"/>
    <mergeCell ref="I29:K29"/>
    <mergeCell ref="C32:D32"/>
    <mergeCell ref="C33:D33"/>
    <mergeCell ref="C30:D30"/>
  </mergeCells>
  <printOptions horizontalCentered="1"/>
  <pageMargins left="0.4" right="0.3" top="0.25" bottom="0.3" header="0.25" footer="0.3"/>
  <pageSetup fitToHeight="3" horizontalDpi="600" verticalDpi="600" orientation="portrait"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Fl Dist Systm Mnthly Report form 1 SPD</dc:title>
  <dc:subject/>
  <dc:creator>Dean Furukawa</dc:creator>
  <cp:keywords/>
  <dc:description/>
  <cp:lastModifiedBy>Dyane, Lynda (CDPH-DDWEM)</cp:lastModifiedBy>
  <cp:lastPrinted>2009-11-17T19:39:54Z</cp:lastPrinted>
  <dcterms:created xsi:type="dcterms:W3CDTF">2004-03-21T01:23:43Z</dcterms:created>
  <dcterms:modified xsi:type="dcterms:W3CDTF">2011-08-11T16:00:19Z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rget Audience Group">
    <vt:lpwstr/>
  </property>
  <property fmtid="{D5CDD505-2E9C-101B-9397-08002B2CF9AE}" pid="3" name="HealthPubTopics">
    <vt:lpwstr/>
  </property>
  <property fmtid="{D5CDD505-2E9C-101B-9397-08002B2CF9AE}" pid="4" name="Publication Type">
    <vt:lpwstr/>
  </property>
  <property fmtid="{D5CDD505-2E9C-101B-9397-08002B2CF9AE}" pid="5" name="PublishingContactName">
    <vt:lpwstr/>
  </property>
  <property fmtid="{D5CDD505-2E9C-101B-9397-08002B2CF9AE}" pid="6" name="ContentType">
    <vt:lpwstr>CDPH Document</vt:lpwstr>
  </property>
  <property fmtid="{D5CDD505-2E9C-101B-9397-08002B2CF9AE}" pid="7" name="Language">
    <vt:lpwstr>English</vt:lpwstr>
  </property>
  <property fmtid="{D5CDD505-2E9C-101B-9397-08002B2CF9AE}" pid="8" name="Topics">
    <vt:lpwstr/>
  </property>
  <property fmtid="{D5CDD505-2E9C-101B-9397-08002B2CF9AE}" pid="9" name="Abstract">
    <vt:lpwstr/>
  </property>
  <property fmtid="{D5CDD505-2E9C-101B-9397-08002B2CF9AE}" pid="10" name="Reading Level">
    <vt:lpwstr/>
  </property>
  <property fmtid="{D5CDD505-2E9C-101B-9397-08002B2CF9AE}" pid="11" name="Organization">
    <vt:lpwstr>322</vt:lpwstr>
  </property>
  <property fmtid="{D5CDD505-2E9C-101B-9397-08002B2CF9AE}" pid="12" name="Nav">
    <vt:lpwstr/>
  </property>
  <property fmtid="{D5CDD505-2E9C-101B-9397-08002B2CF9AE}" pid="13" name="display_urn:schemas-microsoft-com:office:office#Editor">
    <vt:lpwstr>System Account</vt:lpwstr>
  </property>
  <property fmtid="{D5CDD505-2E9C-101B-9397-08002B2CF9AE}" pid="14" name="xd_Signature">
    <vt:lpwstr/>
  </property>
  <property fmtid="{D5CDD505-2E9C-101B-9397-08002B2CF9AE}" pid="15" name="TemplateUrl">
    <vt:lpwstr/>
  </property>
  <property fmtid="{D5CDD505-2E9C-101B-9397-08002B2CF9AE}" pid="16" name="xd_ProgID">
    <vt:lpwstr/>
  </property>
  <property fmtid="{D5CDD505-2E9C-101B-9397-08002B2CF9AE}" pid="17" name="PublishingStartDate">
    <vt:lpwstr/>
  </property>
  <property fmtid="{D5CDD505-2E9C-101B-9397-08002B2CF9AE}" pid="18" name="PublishingExpirationDate">
    <vt:lpwstr/>
  </property>
  <property fmtid="{D5CDD505-2E9C-101B-9397-08002B2CF9AE}" pid="19" name="display_urn:schemas-microsoft-com:office:office#Author">
    <vt:lpwstr>System Account</vt:lpwstr>
  </property>
  <property fmtid="{D5CDD505-2E9C-101B-9397-08002B2CF9AE}" pid="20" name="_SourceUrl">
    <vt:lpwstr/>
  </property>
  <property fmtid="{D5CDD505-2E9C-101B-9397-08002B2CF9AE}" pid="21" name="_SharedFileIndex">
    <vt:lpwstr/>
  </property>
</Properties>
</file>