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R:\RB1\Shared\Wastewater\Census Analysis and Financial Determinations\"/>
    </mc:Choice>
  </mc:AlternateContent>
  <bookViews>
    <workbookView xWindow="0" yWindow="0" windowWidth="28800" windowHeight="12468" activeTab="1"/>
  </bookViews>
  <sheets>
    <sheet name="2016 DFA Criteria" sheetId="6" r:id="rId1"/>
    <sheet name="2016 ENF Criteria" sheetId="5" r:id="rId2"/>
  </sheets>
  <definedNames>
    <definedName name="_xlnm.Print_Titles" localSheetId="0">'2016 DFA Criteria'!$1:$1</definedName>
    <definedName name="_xlnm.Print_Titles" localSheetId="1">'2016 ENF Criteria'!$1:$1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5" l="1"/>
  <c r="H62" i="6" l="1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9" i="6"/>
  <c r="G9" i="6"/>
  <c r="H8" i="6"/>
  <c r="G8" i="6"/>
  <c r="H7" i="6"/>
  <c r="G7" i="6"/>
  <c r="H6" i="6"/>
  <c r="G6" i="6"/>
  <c r="H5" i="6"/>
  <c r="G5" i="6"/>
  <c r="H4" i="6"/>
  <c r="G4" i="6"/>
  <c r="H3" i="6"/>
  <c r="G3" i="6"/>
  <c r="H2" i="6"/>
  <c r="G2" i="6"/>
  <c r="G14" i="5" l="1"/>
  <c r="I14" i="5" s="1"/>
  <c r="G40" i="5" l="1"/>
  <c r="I40" i="5" s="1"/>
  <c r="G62" i="5" l="1"/>
  <c r="I62" i="5" s="1"/>
  <c r="G61" i="5"/>
  <c r="I61" i="5" s="1"/>
  <c r="G60" i="5"/>
  <c r="I60" i="5" s="1"/>
  <c r="G59" i="5"/>
  <c r="I59" i="5" s="1"/>
  <c r="G58" i="5"/>
  <c r="I58" i="5" s="1"/>
  <c r="G57" i="5"/>
  <c r="I57" i="5" s="1"/>
  <c r="G56" i="5"/>
  <c r="I56" i="5" s="1"/>
  <c r="G55" i="5"/>
  <c r="I55" i="5" s="1"/>
  <c r="G54" i="5"/>
  <c r="I54" i="5" s="1"/>
  <c r="G53" i="5"/>
  <c r="I53" i="5" s="1"/>
  <c r="G52" i="5" l="1"/>
  <c r="I52" i="5" s="1"/>
  <c r="I51" i="5"/>
  <c r="G51" i="5"/>
  <c r="G50" i="5"/>
  <c r="I50" i="5" s="1"/>
  <c r="I49" i="5"/>
  <c r="G49" i="5"/>
  <c r="G48" i="5"/>
  <c r="I48" i="5" s="1"/>
  <c r="I47" i="5"/>
  <c r="G46" i="5"/>
  <c r="I46" i="5" s="1"/>
  <c r="G47" i="5"/>
  <c r="G45" i="5"/>
  <c r="I45" i="5" s="1"/>
  <c r="G44" i="5"/>
  <c r="I44" i="5" s="1"/>
  <c r="G43" i="5"/>
  <c r="I43" i="5" s="1"/>
  <c r="G42" i="5"/>
  <c r="I42" i="5" s="1"/>
  <c r="G41" i="5"/>
  <c r="I41" i="5" s="1"/>
  <c r="I39" i="5"/>
  <c r="G39" i="5"/>
  <c r="G38" i="5"/>
  <c r="I38" i="5" s="1"/>
  <c r="I37" i="5"/>
  <c r="G37" i="5"/>
  <c r="G36" i="5"/>
  <c r="I36" i="5" s="1"/>
  <c r="G35" i="5"/>
  <c r="I35" i="5" s="1"/>
  <c r="I34" i="5"/>
  <c r="G34" i="5"/>
  <c r="I31" i="5"/>
  <c r="G32" i="5"/>
  <c r="I32" i="5" s="1"/>
  <c r="G33" i="5"/>
  <c r="I33" i="5" s="1"/>
  <c r="G30" i="5"/>
  <c r="I30" i="5" s="1"/>
  <c r="I29" i="5"/>
  <c r="G29" i="5"/>
  <c r="I28" i="5"/>
  <c r="G27" i="5"/>
  <c r="I27" i="5" s="1"/>
  <c r="G26" i="5"/>
  <c r="I26" i="5" s="1"/>
  <c r="G25" i="5"/>
  <c r="I25" i="5" s="1"/>
  <c r="G24" i="5"/>
  <c r="I24" i="5" s="1"/>
  <c r="G23" i="5"/>
  <c r="I23" i="5" s="1"/>
  <c r="G22" i="5"/>
  <c r="I22" i="5" s="1"/>
  <c r="G21" i="5"/>
  <c r="I21" i="5" s="1"/>
  <c r="G20" i="5"/>
  <c r="I20" i="5" s="1"/>
  <c r="G19" i="5"/>
  <c r="I19" i="5" s="1"/>
  <c r="G17" i="5"/>
  <c r="I17" i="5" s="1"/>
  <c r="G18" i="5"/>
  <c r="I18" i="5" s="1"/>
  <c r="G3" i="5" l="1"/>
  <c r="I3" i="5" s="1"/>
  <c r="G16" i="5"/>
  <c r="I16" i="5" s="1"/>
  <c r="G4" i="5"/>
  <c r="I4" i="5" s="1"/>
  <c r="G5" i="5"/>
  <c r="I5" i="5" s="1"/>
  <c r="G6" i="5"/>
  <c r="I6" i="5" s="1"/>
  <c r="G7" i="5"/>
  <c r="I7" i="5" s="1"/>
  <c r="G8" i="5"/>
  <c r="I8" i="5" s="1"/>
  <c r="G9" i="5"/>
  <c r="I9" i="5" s="1"/>
  <c r="G10" i="5"/>
  <c r="I10" i="5" s="1"/>
  <c r="G11" i="5"/>
  <c r="I11" i="5" s="1"/>
  <c r="G12" i="5"/>
  <c r="I12" i="5" s="1"/>
  <c r="G13" i="5"/>
  <c r="I13" i="5" s="1"/>
  <c r="G15" i="5"/>
  <c r="I15" i="5" s="1"/>
  <c r="G2" i="5"/>
  <c r="I2" i="5" s="1"/>
</calcChain>
</file>

<file path=xl/sharedStrings.xml><?xml version="1.0" encoding="utf-8"?>
<sst xmlns="http://schemas.openxmlformats.org/spreadsheetml/2006/main" count="236" uniqueCount="117">
  <si>
    <t>Crescent City</t>
  </si>
  <si>
    <t xml:space="preserve">Klamath </t>
  </si>
  <si>
    <t>Arcata</t>
  </si>
  <si>
    <t xml:space="preserve">Blue Lake </t>
  </si>
  <si>
    <t>Ferndale</t>
  </si>
  <si>
    <t xml:space="preserve">Fortuna </t>
  </si>
  <si>
    <t xml:space="preserve">Garberville </t>
  </si>
  <si>
    <t>Loleta</t>
  </si>
  <si>
    <t xml:space="preserve">Manila </t>
  </si>
  <si>
    <t>McKinleyville</t>
  </si>
  <si>
    <t>Miranda</t>
  </si>
  <si>
    <t>Redway</t>
  </si>
  <si>
    <t>Rio Dell</t>
  </si>
  <si>
    <t>Samoa</t>
  </si>
  <si>
    <t xml:space="preserve">Weott </t>
  </si>
  <si>
    <t>Dillon Beach</t>
  </si>
  <si>
    <t>Anchor Bay</t>
  </si>
  <si>
    <t xml:space="preserve">Calpella </t>
  </si>
  <si>
    <t xml:space="preserve">Caspar </t>
  </si>
  <si>
    <t xml:space="preserve">Covelo </t>
  </si>
  <si>
    <t>Fort Bragg</t>
  </si>
  <si>
    <t xml:space="preserve">Hopland </t>
  </si>
  <si>
    <t xml:space="preserve">Mendocino </t>
  </si>
  <si>
    <t>Point Arena</t>
  </si>
  <si>
    <t xml:space="preserve">Willits </t>
  </si>
  <si>
    <t xml:space="preserve">Newell </t>
  </si>
  <si>
    <t>Dorris</t>
  </si>
  <si>
    <t>Etna</t>
  </si>
  <si>
    <t xml:space="preserve">Fort Jones </t>
  </si>
  <si>
    <t xml:space="preserve">Grenada </t>
  </si>
  <si>
    <t>Happy Camp</t>
  </si>
  <si>
    <t xml:space="preserve">Montague </t>
  </si>
  <si>
    <t xml:space="preserve">Tulelake </t>
  </si>
  <si>
    <t>Weed</t>
  </si>
  <si>
    <t>Yreka</t>
  </si>
  <si>
    <t xml:space="preserve">Bodega Bay </t>
  </si>
  <si>
    <t>Cloverdale</t>
  </si>
  <si>
    <t>Forestville</t>
  </si>
  <si>
    <t xml:space="preserve">Geyserville </t>
  </si>
  <si>
    <t>Graton</t>
  </si>
  <si>
    <t xml:space="preserve">Guerneville </t>
  </si>
  <si>
    <t>Healdsburg</t>
  </si>
  <si>
    <t>Occidental</t>
  </si>
  <si>
    <t>Sea Ranch</t>
  </si>
  <si>
    <t>Windsor</t>
  </si>
  <si>
    <t xml:space="preserve">Hayfork </t>
  </si>
  <si>
    <t xml:space="preserve">Lewiston </t>
  </si>
  <si>
    <t>Weaverville</t>
  </si>
  <si>
    <t>City/Town</t>
  </si>
  <si>
    <t>Median Household Income (B19013)</t>
  </si>
  <si>
    <t>Number of People Unemployed</t>
  </si>
  <si>
    <t>Number of People in Labor Force (B23025)</t>
  </si>
  <si>
    <t>Unemployment Rate</t>
  </si>
  <si>
    <t>Percentage Below Poverty Level (S1701)</t>
  </si>
  <si>
    <t>Rohnert Park</t>
  </si>
  <si>
    <t>County</t>
  </si>
  <si>
    <t>Humboldt</t>
  </si>
  <si>
    <t>Sonoma</t>
  </si>
  <si>
    <t>Mendocino</t>
  </si>
  <si>
    <t>Del Norte</t>
  </si>
  <si>
    <t>Siskiyou</t>
  </si>
  <si>
    <t>Modoc</t>
  </si>
  <si>
    <t>Trinity</t>
  </si>
  <si>
    <t>Humblodt</t>
  </si>
  <si>
    <t>Marin</t>
  </si>
  <si>
    <t>Cotati</t>
  </si>
  <si>
    <t>Scotia</t>
  </si>
  <si>
    <t>Santa Rosa</t>
  </si>
  <si>
    <r>
      <t>RUCC_2013</t>
    </r>
    <r>
      <rPr>
        <vertAlign val="superscript"/>
        <sz val="11"/>
        <color theme="1"/>
        <rFont val="Calibri"/>
        <family val="2"/>
        <scheme val="minor"/>
      </rPr>
      <t>1</t>
    </r>
  </si>
  <si>
    <t>Wastewater Facility Discharge Type</t>
  </si>
  <si>
    <t>Surface Water</t>
  </si>
  <si>
    <t>Land</t>
  </si>
  <si>
    <t>Surface Water/Land</t>
  </si>
  <si>
    <t xml:space="preserve">Has Financial Hardship per Enforcement Policy Criteria? </t>
  </si>
  <si>
    <t>Sebastopol</t>
  </si>
  <si>
    <t xml:space="preserve">Eureka </t>
  </si>
  <si>
    <t xml:space="preserve">Small and disadvantaged per DFA criteria?
pop ≤ 20,000 and &lt;  80% of CA MHI (or $51,026 )
</t>
  </si>
  <si>
    <t>Severely Disadvantaged per DFA criteria? &lt; 60% of CA MHI (or $38,270)</t>
  </si>
  <si>
    <t>Orick</t>
  </si>
  <si>
    <t xml:space="preserve">Population </t>
  </si>
  <si>
    <t>Median Household Income (MHI)</t>
  </si>
  <si>
    <r>
      <t>Crescent City</t>
    </r>
    <r>
      <rPr>
        <vertAlign val="superscript"/>
        <sz val="10"/>
        <color theme="1"/>
        <rFont val="Calibri"/>
        <family val="2"/>
        <scheme val="minor"/>
      </rPr>
      <t>1</t>
    </r>
  </si>
  <si>
    <r>
      <t>Arcata</t>
    </r>
    <r>
      <rPr>
        <vertAlign val="superscript"/>
        <sz val="10"/>
        <color theme="1"/>
        <rFont val="Calibri"/>
        <family val="2"/>
        <scheme val="minor"/>
      </rPr>
      <t>2</t>
    </r>
  </si>
  <si>
    <r>
      <t>Eureka</t>
    </r>
    <r>
      <rPr>
        <vertAlign val="superscript"/>
        <sz val="10"/>
        <color theme="1"/>
        <rFont val="Calibri"/>
        <family val="2"/>
        <scheme val="minor"/>
      </rPr>
      <t>3</t>
    </r>
  </si>
  <si>
    <r>
      <t>McKinleyville</t>
    </r>
    <r>
      <rPr>
        <vertAlign val="superscript"/>
        <sz val="10"/>
        <color theme="1"/>
        <rFont val="Calibri"/>
        <family val="2"/>
        <scheme val="minor"/>
      </rPr>
      <t>4</t>
    </r>
  </si>
  <si>
    <r>
      <t>Shelter Cove</t>
    </r>
    <r>
      <rPr>
        <vertAlign val="superscript"/>
        <sz val="10"/>
        <color theme="1"/>
        <rFont val="Calibri"/>
        <family val="2"/>
        <scheme val="minor"/>
      </rPr>
      <t>5</t>
    </r>
  </si>
  <si>
    <r>
      <t>Gualala</t>
    </r>
    <r>
      <rPr>
        <vertAlign val="superscript"/>
        <sz val="10"/>
        <color theme="1"/>
        <rFont val="Calibri"/>
        <family val="2"/>
        <scheme val="minor"/>
      </rPr>
      <t>6</t>
    </r>
  </si>
  <si>
    <r>
      <t>Ukiah</t>
    </r>
    <r>
      <rPr>
        <vertAlign val="superscript"/>
        <sz val="10"/>
        <color theme="1"/>
        <rFont val="Calibri"/>
        <family val="2"/>
        <scheme val="minor"/>
      </rPr>
      <t>7</t>
    </r>
  </si>
  <si>
    <r>
      <t>Westport</t>
    </r>
    <r>
      <rPr>
        <vertAlign val="superscript"/>
        <sz val="10"/>
        <color theme="1"/>
        <rFont val="Calibri"/>
        <family val="2"/>
        <scheme val="minor"/>
      </rPr>
      <t>8</t>
    </r>
  </si>
  <si>
    <r>
      <t>Lake Shastina</t>
    </r>
    <r>
      <rPr>
        <vertAlign val="superscript"/>
        <sz val="10"/>
        <color theme="1"/>
        <rFont val="Calibri"/>
        <family val="2"/>
        <scheme val="minor"/>
      </rPr>
      <t>9</t>
    </r>
  </si>
  <si>
    <r>
      <t>Tennant</t>
    </r>
    <r>
      <rPr>
        <vertAlign val="superscript"/>
        <sz val="10"/>
        <color theme="1"/>
        <rFont val="Calibri"/>
        <family val="2"/>
        <scheme val="minor"/>
      </rPr>
      <t>10</t>
    </r>
  </si>
  <si>
    <r>
      <t>Guerneville</t>
    </r>
    <r>
      <rPr>
        <vertAlign val="superscript"/>
        <sz val="10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 xml:space="preserve"> </t>
    </r>
  </si>
  <si>
    <r>
      <rPr>
        <vertAlign val="super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 Facility serves unincorporated areas outside of the town of Guerneville.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</si>
  <si>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The Urban Rural Continuum Codes are updated every 10 years. A county with a code of 4 through 9 is considered rural.</t>
    </r>
  </si>
  <si>
    <r>
      <t>Shelter Cove</t>
    </r>
    <r>
      <rPr>
        <vertAlign val="superscript"/>
        <sz val="10"/>
        <color theme="1"/>
        <rFont val="Calibri"/>
        <family val="2"/>
        <scheme val="minor"/>
      </rPr>
      <t>2</t>
    </r>
  </si>
  <si>
    <r>
      <t>Gualala</t>
    </r>
    <r>
      <rPr>
        <vertAlign val="superscript"/>
        <sz val="10"/>
        <color theme="1"/>
        <rFont val="Calibri"/>
        <family val="2"/>
        <scheme val="minor"/>
      </rPr>
      <t>3</t>
    </r>
  </si>
  <si>
    <r>
      <t>Ukiah</t>
    </r>
    <r>
      <rPr>
        <vertAlign val="superscript"/>
        <sz val="10"/>
        <color theme="1"/>
        <rFont val="Calibri"/>
        <family val="2"/>
        <scheme val="minor"/>
      </rPr>
      <t xml:space="preserve">4 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</si>
  <si>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Used ArcMap to determine economic data.</t>
    </r>
  </si>
  <si>
    <r>
      <t>Westport</t>
    </r>
    <r>
      <rPr>
        <vertAlign val="superscript"/>
        <sz val="10"/>
        <color theme="1"/>
        <rFont val="Calibri"/>
        <family val="2"/>
        <scheme val="minor"/>
      </rPr>
      <t>5</t>
    </r>
  </si>
  <si>
    <r>
      <t>Lake Shastina</t>
    </r>
    <r>
      <rPr>
        <vertAlign val="superscript"/>
        <sz val="10"/>
        <color theme="1"/>
        <rFont val="Calibri"/>
        <family val="2"/>
        <scheme val="minor"/>
      </rPr>
      <t>6</t>
    </r>
  </si>
  <si>
    <r>
      <t>Tennant</t>
    </r>
    <r>
      <rPr>
        <vertAlign val="superscript"/>
        <sz val="10"/>
        <color theme="1"/>
        <rFont val="Calibri"/>
        <family val="2"/>
        <scheme val="minor"/>
      </rPr>
      <t>7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</si>
  <si>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The Wastewater Treatment Facility (WWTF) serves a population of approximately 17,620 within Crescent City and the surrounding County Service Area (CSA); 
  MHI determined using 2016 American Community Survey (ACS) data for Crescent City.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</si>
  <si>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WWTF also serves unincorprated community of Fieldbrook-Glendale, population of approximately 500 according to the most recent collection system questionnaire.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</si>
  <si>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WWTF serves uncorporated areas within Humboldt CSD.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</si>
  <si>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WWTF serves 2/3 of the residents of the unincorporated town of McKinleyville.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</si>
  <si>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Facility serves a population of approximately 1500 within the Humboldt County Resort Improvement District. MHI from 2014 ACS, no 2016 data available.</t>
    </r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</si>
  <si>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Population served from 2017 ROWD. Used ArcMap software to determine MHI for block groups that intersect service area boundary.</t>
    </r>
  </si>
  <si>
    <r>
      <rPr>
        <vertAlign val="super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No 2016 MHI data available, used 2015 ACS data.</t>
    </r>
  </si>
  <si>
    <t>Population Served by Wastewater Facility (if significantly different from census pop)</t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</si>
  <si>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No 2016 MHI data available, used MHI from 2015 ACS.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</si>
  <si>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No 2016 MHI data available, used MHI from 2014 American Community Survey (ACS).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</si>
  <si>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Appropriate community block group determined using the CA Dept. of Water Resources mapping tool available at https://gis.water.ca.gov/app/dacs. Used block group 60450111023 for MHI.</t>
    </r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</si>
  <si>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Population from Collection System questionnaire. Appropriate community block group determined using the CA Dept. of Water Resources mapping tool available at https://gis.water.ca.gov/app/dacs. 
  Used block group 60450102003 for MHI.</t>
    </r>
  </si>
  <si>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Population from Collection System questionnaire. Appropriate community block group determined using the CA Dept. of Water Resources mapping tool available at https://gis.water.ca.gov/app/dacs.
  Used block group 60930009004 for MHI.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</si>
  <si>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Appropriate community block group and tract determined using the CA Dept. of Water Resources mapping tool available at https://gis.water.ca.gov/app/dacs. 
  Used block group 60450111023 for MHI and unemployment data. Used census tract 111.02 for poverty rate.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</si>
  <si>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Appropriate community block group and tract determined using the CA Dept. of Water Resources mapping tool available at https://gis.water.ca.gov/app/dacs. 
  Used block group 60450102003 for MHI and unemployment data. Used census tract 112 for poverty rate.</t>
    </r>
  </si>
  <si>
    <r>
      <rPr>
        <vertAlign val="superscript"/>
        <sz val="11"/>
        <color theme="1"/>
        <rFont val="Calibri"/>
        <family val="2"/>
        <scheme val="minor"/>
      </rPr>
      <t xml:space="preserve">6  </t>
    </r>
    <r>
      <rPr>
        <sz val="11"/>
        <color theme="1"/>
        <rFont val="Calibri"/>
        <family val="2"/>
        <scheme val="minor"/>
      </rPr>
      <t>Appropriate community block group and tract determined using the CA Dept. of Water Resources mapping tool available at https://gis.water.ca.gov/app/dacs. 
   Used block group 60930009004 for MHI and unemployment data. Used census tract 109 for poverty rate.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</si>
</sst>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1" xfId="0" applyFont="1" applyFill="1" applyBorder="1" applyAlignment="1">
      <alignment horizontal="left" wrapText="1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6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1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0" xfId="0"/>
    <xf numFmtId="0" fontId="0" fillId="0" borderId="4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3" fontId="0" fillId="0" borderId="1" xfId="0" applyNumberFormat="1" applyFill="1" applyBorder="1" applyAlignment="1">
      <alignment horizontal="left" vertical="top"/>
    </xf>
    <xf numFmtId="3" fontId="6" fillId="0" borderId="1" xfId="0" applyNumberFormat="1" applyFont="1" applyFill="1" applyBorder="1" applyAlignment="1">
      <alignment horizontal="left" vertical="top"/>
    </xf>
    <xf numFmtId="3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9" fontId="0" fillId="0" borderId="1" xfId="0" applyNumberFormat="1" applyBorder="1" applyAlignment="1">
      <alignment horizontal="left" vertical="top"/>
    </xf>
    <xf numFmtId="1" fontId="0" fillId="0" borderId="1" xfId="0" applyNumberFormat="1" applyBorder="1" applyAlignment="1">
      <alignment horizontal="left" vertical="top"/>
    </xf>
    <xf numFmtId="1" fontId="0" fillId="0" borderId="1" xfId="0" applyNumberFormat="1" applyFill="1" applyBorder="1" applyAlignment="1">
      <alignment horizontal="left" vertical="top"/>
    </xf>
    <xf numFmtId="9" fontId="0" fillId="0" borderId="1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" xfId="0" applyBorder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view="pageLayout" topLeftCell="C4" zoomScaleNormal="120" workbookViewId="0">
      <selection activeCell="E6" sqref="E6"/>
    </sheetView>
  </sheetViews>
  <sheetFormatPr defaultRowHeight="14.4" x14ac:dyDescent="0.3"/>
  <cols>
    <col min="1" max="1" width="20" customWidth="1"/>
    <col min="2" max="2" width="21.33203125" customWidth="1"/>
    <col min="3" max="3" width="22.6640625" customWidth="1"/>
    <col min="4" max="4" width="19" customWidth="1"/>
    <col min="5" max="5" width="28.109375" customWidth="1"/>
    <col min="6" max="6" width="24.88671875" customWidth="1"/>
    <col min="7" max="7" width="30.109375" customWidth="1"/>
    <col min="8" max="8" width="29.6640625" customWidth="1"/>
  </cols>
  <sheetData>
    <row r="1" spans="1:11" s="13" customFormat="1" ht="95.25" customHeight="1" x14ac:dyDescent="0.3">
      <c r="A1" s="8" t="s">
        <v>55</v>
      </c>
      <c r="B1" s="8" t="s">
        <v>48</v>
      </c>
      <c r="C1" s="8" t="s">
        <v>69</v>
      </c>
      <c r="D1" s="8" t="s">
        <v>79</v>
      </c>
      <c r="E1" s="8" t="s">
        <v>108</v>
      </c>
      <c r="F1" s="8" t="s">
        <v>80</v>
      </c>
      <c r="G1" s="8" t="s">
        <v>76</v>
      </c>
      <c r="H1" s="8" t="s">
        <v>77</v>
      </c>
    </row>
    <row r="2" spans="1:11" s="13" customFormat="1" ht="15" x14ac:dyDescent="0.3">
      <c r="A2" s="33" t="s">
        <v>59</v>
      </c>
      <c r="B2" s="4" t="s">
        <v>81</v>
      </c>
      <c r="C2" s="1" t="s">
        <v>70</v>
      </c>
      <c r="D2" s="20">
        <v>6965</v>
      </c>
      <c r="E2" s="21">
        <v>17620</v>
      </c>
      <c r="F2" s="21">
        <v>27596</v>
      </c>
      <c r="G2" s="2" t="str">
        <f>IF(AND(D2&lt;20000,F2&lt;51026),"Yes","No")</f>
        <v>Yes</v>
      </c>
      <c r="H2" s="2" t="str">
        <f>IF(AND(D2&lt;20000,F2&lt;38270),"Yes","No")</f>
        <v>Yes</v>
      </c>
    </row>
    <row r="3" spans="1:11" s="13" customFormat="1" x14ac:dyDescent="0.3">
      <c r="A3" s="33"/>
      <c r="B3" s="4" t="s">
        <v>1</v>
      </c>
      <c r="C3" s="1" t="s">
        <v>71</v>
      </c>
      <c r="D3" s="20">
        <v>881</v>
      </c>
      <c r="E3" s="20"/>
      <c r="F3" s="21">
        <v>31719</v>
      </c>
      <c r="G3" s="2" t="str">
        <f t="shared" ref="G3:G62" si="0">IF(AND(D3&lt;20000,F3&lt;51026),"Yes","No")</f>
        <v>Yes</v>
      </c>
      <c r="H3" s="2" t="str">
        <f t="shared" ref="H3:H62" si="1">IF(AND(D3&lt;20000,F3&lt;38270),"Yes","No")</f>
        <v>Yes</v>
      </c>
    </row>
    <row r="4" spans="1:11" s="13" customFormat="1" ht="15" x14ac:dyDescent="0.3">
      <c r="A4" s="33" t="s">
        <v>56</v>
      </c>
      <c r="B4" s="4" t="s">
        <v>82</v>
      </c>
      <c r="C4" s="1" t="s">
        <v>70</v>
      </c>
      <c r="D4" s="21">
        <v>17775</v>
      </c>
      <c r="E4" s="21">
        <v>18252</v>
      </c>
      <c r="F4" s="21">
        <v>31180</v>
      </c>
      <c r="G4" s="2" t="str">
        <f t="shared" si="0"/>
        <v>Yes</v>
      </c>
      <c r="H4" s="2" t="str">
        <f t="shared" si="1"/>
        <v>Yes</v>
      </c>
      <c r="I4" s="31"/>
      <c r="J4" s="31"/>
      <c r="K4" s="31"/>
    </row>
    <row r="5" spans="1:11" s="13" customFormat="1" x14ac:dyDescent="0.3">
      <c r="A5" s="33"/>
      <c r="B5" s="15" t="s">
        <v>3</v>
      </c>
      <c r="C5" s="16" t="s">
        <v>71</v>
      </c>
      <c r="D5" s="20">
        <v>1147</v>
      </c>
      <c r="E5" s="20"/>
      <c r="F5" s="21">
        <v>49737</v>
      </c>
      <c r="G5" s="2" t="str">
        <f t="shared" si="0"/>
        <v>Yes</v>
      </c>
      <c r="H5" s="2" t="str">
        <f t="shared" si="1"/>
        <v>No</v>
      </c>
    </row>
    <row r="6" spans="1:11" s="13" customFormat="1" ht="15" x14ac:dyDescent="0.3">
      <c r="A6" s="33"/>
      <c r="B6" s="4" t="s">
        <v>83</v>
      </c>
      <c r="C6" s="1" t="s">
        <v>70</v>
      </c>
      <c r="D6" s="21">
        <v>27002</v>
      </c>
      <c r="E6" s="21">
        <v>44000</v>
      </c>
      <c r="F6" s="21">
        <v>39063</v>
      </c>
      <c r="G6" s="2" t="str">
        <f t="shared" si="0"/>
        <v>No</v>
      </c>
      <c r="H6" s="2" t="str">
        <f t="shared" si="1"/>
        <v>No</v>
      </c>
    </row>
    <row r="7" spans="1:11" s="13" customFormat="1" x14ac:dyDescent="0.3">
      <c r="A7" s="33"/>
      <c r="B7" s="4" t="s">
        <v>4</v>
      </c>
      <c r="C7" s="1" t="s">
        <v>72</v>
      </c>
      <c r="D7" s="20">
        <v>1419</v>
      </c>
      <c r="E7" s="20"/>
      <c r="F7" s="21">
        <v>41042</v>
      </c>
      <c r="G7" s="2" t="str">
        <f t="shared" si="0"/>
        <v>Yes</v>
      </c>
      <c r="H7" s="2" t="str">
        <f t="shared" si="1"/>
        <v>No</v>
      </c>
    </row>
    <row r="8" spans="1:11" s="13" customFormat="1" x14ac:dyDescent="0.3">
      <c r="A8" s="33"/>
      <c r="B8" s="4" t="s">
        <v>5</v>
      </c>
      <c r="C8" s="1" t="s">
        <v>72</v>
      </c>
      <c r="D8" s="20">
        <v>11917</v>
      </c>
      <c r="E8" s="20"/>
      <c r="F8" s="21">
        <v>44904</v>
      </c>
      <c r="G8" s="2" t="str">
        <f t="shared" si="0"/>
        <v>Yes</v>
      </c>
      <c r="H8" s="2" t="str">
        <f t="shared" si="1"/>
        <v>No</v>
      </c>
    </row>
    <row r="9" spans="1:11" s="13" customFormat="1" x14ac:dyDescent="0.3">
      <c r="A9" s="33"/>
      <c r="B9" s="4" t="s">
        <v>6</v>
      </c>
      <c r="C9" s="1" t="s">
        <v>71</v>
      </c>
      <c r="D9" s="20">
        <v>992</v>
      </c>
      <c r="E9" s="20"/>
      <c r="F9" s="21">
        <v>28750</v>
      </c>
      <c r="G9" s="2" t="str">
        <f t="shared" si="0"/>
        <v>Yes</v>
      </c>
      <c r="H9" s="2" t="str">
        <f t="shared" si="1"/>
        <v>Yes</v>
      </c>
    </row>
    <row r="10" spans="1:11" s="13" customFormat="1" x14ac:dyDescent="0.3">
      <c r="A10" s="33"/>
      <c r="B10" s="4" t="s">
        <v>7</v>
      </c>
      <c r="C10" s="1" t="s">
        <v>70</v>
      </c>
      <c r="D10" s="20">
        <v>624</v>
      </c>
      <c r="E10" s="20"/>
      <c r="F10" s="21">
        <v>38542</v>
      </c>
      <c r="G10" s="2" t="str">
        <f t="shared" si="0"/>
        <v>Yes</v>
      </c>
      <c r="H10" s="2" t="str">
        <f t="shared" si="1"/>
        <v>No</v>
      </c>
    </row>
    <row r="11" spans="1:11" s="13" customFormat="1" x14ac:dyDescent="0.3">
      <c r="A11" s="33"/>
      <c r="B11" s="4" t="s">
        <v>8</v>
      </c>
      <c r="C11" s="1" t="s">
        <v>71</v>
      </c>
      <c r="D11" s="20">
        <v>751</v>
      </c>
      <c r="E11" s="20"/>
      <c r="F11" s="21">
        <v>33264</v>
      </c>
      <c r="G11" s="2" t="str">
        <f t="shared" si="0"/>
        <v>Yes</v>
      </c>
      <c r="H11" s="2" t="str">
        <f t="shared" si="1"/>
        <v>Yes</v>
      </c>
    </row>
    <row r="12" spans="1:11" s="13" customFormat="1" ht="15" x14ac:dyDescent="0.3">
      <c r="A12" s="33"/>
      <c r="B12" s="4" t="s">
        <v>84</v>
      </c>
      <c r="C12" s="1" t="s">
        <v>72</v>
      </c>
      <c r="D12" s="21">
        <v>16948</v>
      </c>
      <c r="E12" s="20"/>
      <c r="F12" s="21">
        <v>51727</v>
      </c>
      <c r="G12" s="2" t="str">
        <f t="shared" si="0"/>
        <v>No</v>
      </c>
      <c r="H12" s="2" t="str">
        <f t="shared" si="1"/>
        <v>No</v>
      </c>
    </row>
    <row r="13" spans="1:11" s="13" customFormat="1" x14ac:dyDescent="0.3">
      <c r="A13" s="33"/>
      <c r="B13" s="4" t="s">
        <v>10</v>
      </c>
      <c r="C13" s="1" t="s">
        <v>71</v>
      </c>
      <c r="D13" s="20">
        <v>660</v>
      </c>
      <c r="E13" s="20"/>
      <c r="F13" s="21">
        <v>50625</v>
      </c>
      <c r="G13" s="2" t="str">
        <f t="shared" si="0"/>
        <v>Yes</v>
      </c>
      <c r="H13" s="2" t="str">
        <f t="shared" si="1"/>
        <v>No</v>
      </c>
    </row>
    <row r="14" spans="1:11" s="13" customFormat="1" x14ac:dyDescent="0.3">
      <c r="A14" s="33"/>
      <c r="B14" s="4" t="s">
        <v>78</v>
      </c>
      <c r="C14" s="1" t="s">
        <v>71</v>
      </c>
      <c r="D14" s="20">
        <v>280</v>
      </c>
      <c r="E14" s="20"/>
      <c r="F14" s="21">
        <v>34375</v>
      </c>
      <c r="G14" s="2" t="str">
        <f t="shared" si="0"/>
        <v>Yes</v>
      </c>
      <c r="H14" s="2" t="str">
        <f t="shared" si="1"/>
        <v>Yes</v>
      </c>
    </row>
    <row r="15" spans="1:11" s="13" customFormat="1" x14ac:dyDescent="0.3">
      <c r="A15" s="33"/>
      <c r="B15" s="4" t="s">
        <v>11</v>
      </c>
      <c r="C15" s="1" t="s">
        <v>72</v>
      </c>
      <c r="D15" s="20">
        <v>1078</v>
      </c>
      <c r="E15" s="20"/>
      <c r="F15" s="21">
        <v>38750</v>
      </c>
      <c r="G15" s="2" t="str">
        <f t="shared" si="0"/>
        <v>Yes</v>
      </c>
      <c r="H15" s="2" t="str">
        <f t="shared" si="1"/>
        <v>No</v>
      </c>
    </row>
    <row r="16" spans="1:11" s="13" customFormat="1" x14ac:dyDescent="0.3">
      <c r="A16" s="33"/>
      <c r="B16" s="4" t="s">
        <v>12</v>
      </c>
      <c r="C16" s="1" t="s">
        <v>72</v>
      </c>
      <c r="D16" s="20">
        <v>3372</v>
      </c>
      <c r="E16" s="20"/>
      <c r="F16" s="21">
        <v>39981</v>
      </c>
      <c r="G16" s="2" t="str">
        <f t="shared" si="0"/>
        <v>Yes</v>
      </c>
      <c r="H16" s="2" t="str">
        <f t="shared" si="1"/>
        <v>No</v>
      </c>
    </row>
    <row r="17" spans="1:9" s="13" customFormat="1" x14ac:dyDescent="0.3">
      <c r="A17" s="33"/>
      <c r="B17" s="4" t="s">
        <v>13</v>
      </c>
      <c r="C17" s="1" t="s">
        <v>71</v>
      </c>
      <c r="D17" s="20">
        <v>220</v>
      </c>
      <c r="E17" s="20"/>
      <c r="F17" s="21">
        <v>39500</v>
      </c>
      <c r="G17" s="2" t="str">
        <f t="shared" si="0"/>
        <v>Yes</v>
      </c>
      <c r="H17" s="2" t="str">
        <f t="shared" si="1"/>
        <v>No</v>
      </c>
    </row>
    <row r="18" spans="1:9" s="13" customFormat="1" x14ac:dyDescent="0.3">
      <c r="A18" s="33"/>
      <c r="B18" s="4" t="s">
        <v>66</v>
      </c>
      <c r="C18" s="1" t="s">
        <v>70</v>
      </c>
      <c r="D18" s="20">
        <v>734</v>
      </c>
      <c r="E18" s="20"/>
      <c r="F18" s="21">
        <v>44063</v>
      </c>
      <c r="G18" s="9" t="str">
        <f t="shared" si="0"/>
        <v>Yes</v>
      </c>
      <c r="H18" s="9" t="str">
        <f t="shared" si="1"/>
        <v>No</v>
      </c>
    </row>
    <row r="19" spans="1:9" s="13" customFormat="1" ht="15" x14ac:dyDescent="0.3">
      <c r="A19" s="33"/>
      <c r="B19" s="4" t="s">
        <v>85</v>
      </c>
      <c r="C19" s="1" t="s">
        <v>72</v>
      </c>
      <c r="D19" s="20">
        <v>410</v>
      </c>
      <c r="E19" s="20">
        <v>1500</v>
      </c>
      <c r="F19" s="22">
        <v>23480</v>
      </c>
      <c r="G19" s="9" t="str">
        <f t="shared" si="0"/>
        <v>Yes</v>
      </c>
      <c r="H19" s="9" t="str">
        <f t="shared" si="1"/>
        <v>Yes</v>
      </c>
      <c r="I19" s="17"/>
    </row>
    <row r="20" spans="1:9" s="13" customFormat="1" x14ac:dyDescent="0.3">
      <c r="A20" s="33"/>
      <c r="B20" s="4" t="s">
        <v>14</v>
      </c>
      <c r="C20" s="1" t="s">
        <v>71</v>
      </c>
      <c r="D20" s="20">
        <v>228</v>
      </c>
      <c r="E20" s="20"/>
      <c r="F20" s="21">
        <v>32386</v>
      </c>
      <c r="G20" s="9" t="str">
        <f t="shared" si="0"/>
        <v>Yes</v>
      </c>
      <c r="H20" s="9" t="str">
        <f t="shared" si="1"/>
        <v>Yes</v>
      </c>
    </row>
    <row r="21" spans="1:9" s="13" customFormat="1" x14ac:dyDescent="0.3">
      <c r="A21" s="6" t="s">
        <v>64</v>
      </c>
      <c r="B21" s="4" t="s">
        <v>15</v>
      </c>
      <c r="C21" s="1" t="s">
        <v>71</v>
      </c>
      <c r="D21" s="20">
        <v>135</v>
      </c>
      <c r="E21" s="20"/>
      <c r="F21" s="21">
        <v>77857</v>
      </c>
      <c r="G21" s="2" t="str">
        <f t="shared" si="0"/>
        <v>No</v>
      </c>
      <c r="H21" s="2" t="str">
        <f t="shared" si="1"/>
        <v>No</v>
      </c>
    </row>
    <row r="22" spans="1:9" s="13" customFormat="1" x14ac:dyDescent="0.3">
      <c r="A22" s="33" t="s">
        <v>58</v>
      </c>
      <c r="B22" s="4" t="s">
        <v>16</v>
      </c>
      <c r="C22" s="1" t="s">
        <v>72</v>
      </c>
      <c r="D22" s="20">
        <v>310</v>
      </c>
      <c r="E22" s="20">
        <v>150</v>
      </c>
      <c r="F22" s="21">
        <v>62917</v>
      </c>
      <c r="G22" s="2" t="str">
        <f t="shared" si="0"/>
        <v>No</v>
      </c>
      <c r="H22" s="2" t="str">
        <f t="shared" si="1"/>
        <v>No</v>
      </c>
    </row>
    <row r="23" spans="1:9" s="13" customFormat="1" x14ac:dyDescent="0.3">
      <c r="A23" s="33"/>
      <c r="B23" s="4" t="s">
        <v>17</v>
      </c>
      <c r="C23" s="1" t="s">
        <v>71</v>
      </c>
      <c r="D23" s="20">
        <v>472</v>
      </c>
      <c r="E23" s="20"/>
      <c r="F23" s="21">
        <v>53250</v>
      </c>
      <c r="G23" s="2" t="str">
        <f t="shared" si="0"/>
        <v>No</v>
      </c>
      <c r="H23" s="2" t="str">
        <f t="shared" si="1"/>
        <v>No</v>
      </c>
    </row>
    <row r="24" spans="1:9" s="13" customFormat="1" x14ac:dyDescent="0.3">
      <c r="A24" s="33"/>
      <c r="B24" s="4" t="s">
        <v>18</v>
      </c>
      <c r="C24" s="1" t="s">
        <v>71</v>
      </c>
      <c r="D24" s="20">
        <v>846</v>
      </c>
      <c r="E24" s="20"/>
      <c r="F24" s="21">
        <v>54766</v>
      </c>
      <c r="G24" s="2" t="str">
        <f t="shared" si="0"/>
        <v>No</v>
      </c>
      <c r="H24" s="2" t="str">
        <f t="shared" si="1"/>
        <v>No</v>
      </c>
    </row>
    <row r="25" spans="1:9" s="13" customFormat="1" x14ac:dyDescent="0.3">
      <c r="A25" s="33"/>
      <c r="B25" s="4" t="s">
        <v>19</v>
      </c>
      <c r="C25" s="1" t="s">
        <v>72</v>
      </c>
      <c r="D25" s="20">
        <v>1188</v>
      </c>
      <c r="E25" s="20">
        <v>750</v>
      </c>
      <c r="F25" s="21">
        <v>30380</v>
      </c>
      <c r="G25" s="2" t="str">
        <f t="shared" si="0"/>
        <v>Yes</v>
      </c>
      <c r="H25" s="2" t="str">
        <f t="shared" si="1"/>
        <v>Yes</v>
      </c>
    </row>
    <row r="26" spans="1:9" s="13" customFormat="1" x14ac:dyDescent="0.3">
      <c r="A26" s="33"/>
      <c r="B26" s="4" t="s">
        <v>20</v>
      </c>
      <c r="C26" s="1" t="s">
        <v>70</v>
      </c>
      <c r="D26" s="20">
        <v>7260</v>
      </c>
      <c r="E26" s="20"/>
      <c r="F26" s="21">
        <v>37250</v>
      </c>
      <c r="G26" s="2" t="str">
        <f t="shared" si="0"/>
        <v>Yes</v>
      </c>
      <c r="H26" s="2" t="str">
        <f t="shared" si="1"/>
        <v>Yes</v>
      </c>
    </row>
    <row r="27" spans="1:9" s="13" customFormat="1" ht="15" x14ac:dyDescent="0.3">
      <c r="A27" s="33"/>
      <c r="B27" s="4" t="s">
        <v>86</v>
      </c>
      <c r="C27" s="1" t="s">
        <v>71</v>
      </c>
      <c r="D27" s="20">
        <v>1479</v>
      </c>
      <c r="E27" s="20"/>
      <c r="F27" s="21">
        <v>37365</v>
      </c>
      <c r="G27" s="2" t="str">
        <f t="shared" si="0"/>
        <v>Yes</v>
      </c>
      <c r="H27" s="2" t="str">
        <f t="shared" si="1"/>
        <v>Yes</v>
      </c>
    </row>
    <row r="28" spans="1:9" s="13" customFormat="1" x14ac:dyDescent="0.3">
      <c r="A28" s="33"/>
      <c r="B28" s="4" t="s">
        <v>21</v>
      </c>
      <c r="C28" s="1" t="s">
        <v>71</v>
      </c>
      <c r="D28" s="20">
        <v>855</v>
      </c>
      <c r="E28" s="20"/>
      <c r="F28" s="21">
        <v>38409</v>
      </c>
      <c r="G28" s="2" t="str">
        <f t="shared" si="0"/>
        <v>Yes</v>
      </c>
      <c r="H28" s="2" t="str">
        <f t="shared" si="1"/>
        <v>No</v>
      </c>
    </row>
    <row r="29" spans="1:9" s="13" customFormat="1" x14ac:dyDescent="0.3">
      <c r="A29" s="33"/>
      <c r="B29" s="4" t="s">
        <v>22</v>
      </c>
      <c r="C29" s="1" t="s">
        <v>72</v>
      </c>
      <c r="D29" s="20">
        <v>757</v>
      </c>
      <c r="E29" s="20">
        <v>4000</v>
      </c>
      <c r="F29" s="21">
        <v>48899</v>
      </c>
      <c r="G29" s="2" t="str">
        <f t="shared" si="0"/>
        <v>Yes</v>
      </c>
      <c r="H29" s="2" t="str">
        <f t="shared" si="1"/>
        <v>No</v>
      </c>
    </row>
    <row r="30" spans="1:9" s="13" customFormat="1" x14ac:dyDescent="0.3">
      <c r="A30" s="33"/>
      <c r="B30" s="4" t="s">
        <v>23</v>
      </c>
      <c r="C30" s="1" t="s">
        <v>71</v>
      </c>
      <c r="D30" s="20">
        <v>455</v>
      </c>
      <c r="E30" s="20"/>
      <c r="F30" s="21">
        <v>28000</v>
      </c>
      <c r="G30" s="2" t="str">
        <f t="shared" si="0"/>
        <v>Yes</v>
      </c>
      <c r="H30" s="2" t="str">
        <f t="shared" si="1"/>
        <v>Yes</v>
      </c>
    </row>
    <row r="31" spans="1:9" s="13" customFormat="1" ht="15" x14ac:dyDescent="0.3">
      <c r="A31" s="33"/>
      <c r="B31" s="4" t="s">
        <v>87</v>
      </c>
      <c r="C31" s="1" t="s">
        <v>72</v>
      </c>
      <c r="D31" s="21">
        <v>15884</v>
      </c>
      <c r="E31" s="21">
        <v>21059</v>
      </c>
      <c r="F31" s="21">
        <v>45913</v>
      </c>
      <c r="G31" s="2" t="str">
        <f t="shared" si="0"/>
        <v>Yes</v>
      </c>
      <c r="H31" s="2" t="str">
        <f t="shared" si="1"/>
        <v>No</v>
      </c>
    </row>
    <row r="32" spans="1:9" s="13" customFormat="1" ht="15" x14ac:dyDescent="0.3">
      <c r="A32" s="33"/>
      <c r="B32" s="4" t="s">
        <v>88</v>
      </c>
      <c r="C32" s="1" t="s">
        <v>71</v>
      </c>
      <c r="D32" s="20">
        <v>50</v>
      </c>
      <c r="E32" s="20"/>
      <c r="F32" s="21">
        <v>78750</v>
      </c>
      <c r="G32" s="2" t="str">
        <f t="shared" si="0"/>
        <v>No</v>
      </c>
      <c r="H32" s="2" t="str">
        <f t="shared" si="1"/>
        <v>No</v>
      </c>
    </row>
    <row r="33" spans="1:8" s="13" customFormat="1" x14ac:dyDescent="0.3">
      <c r="A33" s="33"/>
      <c r="B33" s="4" t="s">
        <v>24</v>
      </c>
      <c r="C33" s="1" t="s">
        <v>72</v>
      </c>
      <c r="D33" s="20">
        <v>4848</v>
      </c>
      <c r="E33" s="20"/>
      <c r="F33" s="21">
        <v>29489</v>
      </c>
      <c r="G33" s="2" t="str">
        <f t="shared" si="0"/>
        <v>Yes</v>
      </c>
      <c r="H33" s="2" t="str">
        <f t="shared" si="1"/>
        <v>Yes</v>
      </c>
    </row>
    <row r="34" spans="1:8" s="13" customFormat="1" x14ac:dyDescent="0.3">
      <c r="A34" s="6" t="s">
        <v>61</v>
      </c>
      <c r="B34" s="4" t="s">
        <v>25</v>
      </c>
      <c r="C34" s="1" t="s">
        <v>71</v>
      </c>
      <c r="D34" s="20">
        <v>286</v>
      </c>
      <c r="E34" s="20"/>
      <c r="F34" s="21">
        <v>27083</v>
      </c>
      <c r="G34" s="2" t="str">
        <f t="shared" si="0"/>
        <v>Yes</v>
      </c>
      <c r="H34" s="2" t="str">
        <f t="shared" si="1"/>
        <v>Yes</v>
      </c>
    </row>
    <row r="35" spans="1:8" s="13" customFormat="1" x14ac:dyDescent="0.3">
      <c r="A35" s="34" t="s">
        <v>60</v>
      </c>
      <c r="B35" s="4" t="s">
        <v>26</v>
      </c>
      <c r="C35" s="1" t="s">
        <v>71</v>
      </c>
      <c r="D35" s="20">
        <v>862</v>
      </c>
      <c r="E35" s="20"/>
      <c r="F35" s="21">
        <v>28963</v>
      </c>
      <c r="G35" s="2" t="str">
        <f t="shared" si="0"/>
        <v>Yes</v>
      </c>
      <c r="H35" s="2" t="str">
        <f t="shared" si="1"/>
        <v>Yes</v>
      </c>
    </row>
    <row r="36" spans="1:8" s="13" customFormat="1" x14ac:dyDescent="0.3">
      <c r="A36" s="35"/>
      <c r="B36" s="4" t="s">
        <v>27</v>
      </c>
      <c r="C36" s="1" t="s">
        <v>71</v>
      </c>
      <c r="D36" s="20">
        <v>733</v>
      </c>
      <c r="E36" s="20"/>
      <c r="F36" s="21">
        <v>36548</v>
      </c>
      <c r="G36" s="2" t="str">
        <f t="shared" si="0"/>
        <v>Yes</v>
      </c>
      <c r="H36" s="2" t="str">
        <f t="shared" si="1"/>
        <v>Yes</v>
      </c>
    </row>
    <row r="37" spans="1:8" s="13" customFormat="1" x14ac:dyDescent="0.3">
      <c r="A37" s="35"/>
      <c r="B37" s="4" t="s">
        <v>28</v>
      </c>
      <c r="C37" s="1" t="s">
        <v>71</v>
      </c>
      <c r="D37" s="20">
        <v>816</v>
      </c>
      <c r="E37" s="20"/>
      <c r="F37" s="21">
        <v>36339</v>
      </c>
      <c r="G37" s="2" t="str">
        <f t="shared" si="0"/>
        <v>Yes</v>
      </c>
      <c r="H37" s="2" t="str">
        <f t="shared" si="1"/>
        <v>Yes</v>
      </c>
    </row>
    <row r="38" spans="1:8" s="13" customFormat="1" x14ac:dyDescent="0.3">
      <c r="A38" s="35"/>
      <c r="B38" s="4" t="s">
        <v>29</v>
      </c>
      <c r="C38" s="1" t="s">
        <v>71</v>
      </c>
      <c r="D38" s="20">
        <v>432</v>
      </c>
      <c r="E38" s="20"/>
      <c r="F38" s="21">
        <v>29773</v>
      </c>
      <c r="G38" s="2" t="str">
        <f t="shared" si="0"/>
        <v>Yes</v>
      </c>
      <c r="H38" s="2" t="str">
        <f t="shared" si="1"/>
        <v>Yes</v>
      </c>
    </row>
    <row r="39" spans="1:8" s="13" customFormat="1" x14ac:dyDescent="0.3">
      <c r="A39" s="35"/>
      <c r="B39" s="4" t="s">
        <v>30</v>
      </c>
      <c r="C39" s="1" t="s">
        <v>71</v>
      </c>
      <c r="D39" s="20">
        <v>874</v>
      </c>
      <c r="E39" s="20"/>
      <c r="F39" s="21">
        <v>23667</v>
      </c>
      <c r="G39" s="2" t="str">
        <f t="shared" si="0"/>
        <v>Yes</v>
      </c>
      <c r="H39" s="2" t="str">
        <f t="shared" si="1"/>
        <v>Yes</v>
      </c>
    </row>
    <row r="40" spans="1:8" s="13" customFormat="1" ht="15" x14ac:dyDescent="0.3">
      <c r="A40" s="35"/>
      <c r="B40" s="4" t="s">
        <v>89</v>
      </c>
      <c r="C40" s="1" t="s">
        <v>71</v>
      </c>
      <c r="D40" s="20">
        <v>2530</v>
      </c>
      <c r="E40" s="20"/>
      <c r="F40" s="21">
        <v>56433</v>
      </c>
      <c r="G40" s="2" t="str">
        <f t="shared" si="0"/>
        <v>No</v>
      </c>
      <c r="H40" s="2" t="str">
        <f t="shared" si="1"/>
        <v>No</v>
      </c>
    </row>
    <row r="41" spans="1:8" s="13" customFormat="1" x14ac:dyDescent="0.3">
      <c r="A41" s="36"/>
      <c r="B41" s="4" t="s">
        <v>31</v>
      </c>
      <c r="C41" s="1" t="s">
        <v>71</v>
      </c>
      <c r="D41" s="20">
        <v>1378</v>
      </c>
      <c r="E41" s="20"/>
      <c r="F41" s="21">
        <v>41923</v>
      </c>
      <c r="G41" s="2" t="str">
        <f t="shared" si="0"/>
        <v>Yes</v>
      </c>
      <c r="H41" s="2" t="str">
        <f t="shared" si="1"/>
        <v>No</v>
      </c>
    </row>
    <row r="42" spans="1:8" s="13" customFormat="1" ht="15" x14ac:dyDescent="0.3">
      <c r="A42" s="34" t="s">
        <v>60</v>
      </c>
      <c r="B42" s="4" t="s">
        <v>90</v>
      </c>
      <c r="C42" s="1" t="s">
        <v>71</v>
      </c>
      <c r="D42" s="20">
        <v>61</v>
      </c>
      <c r="E42" s="20"/>
      <c r="F42" s="21">
        <v>14625</v>
      </c>
      <c r="G42" s="2" t="str">
        <f t="shared" si="0"/>
        <v>Yes</v>
      </c>
      <c r="H42" s="2" t="str">
        <f t="shared" si="1"/>
        <v>Yes</v>
      </c>
    </row>
    <row r="43" spans="1:8" s="13" customFormat="1" x14ac:dyDescent="0.3">
      <c r="A43" s="35"/>
      <c r="B43" s="4" t="s">
        <v>32</v>
      </c>
      <c r="C43" s="1" t="s">
        <v>70</v>
      </c>
      <c r="D43" s="20">
        <v>1043</v>
      </c>
      <c r="E43" s="20"/>
      <c r="F43" s="21">
        <v>31094</v>
      </c>
      <c r="G43" s="2" t="str">
        <f t="shared" si="0"/>
        <v>Yes</v>
      </c>
      <c r="H43" s="2" t="str">
        <f t="shared" si="1"/>
        <v>Yes</v>
      </c>
    </row>
    <row r="44" spans="1:8" s="13" customFormat="1" x14ac:dyDescent="0.3">
      <c r="A44" s="35"/>
      <c r="B44" s="4" t="s">
        <v>33</v>
      </c>
      <c r="C44" s="1" t="s">
        <v>71</v>
      </c>
      <c r="D44" s="20">
        <v>2750</v>
      </c>
      <c r="E44" s="20"/>
      <c r="F44" s="21">
        <v>29427</v>
      </c>
      <c r="G44" s="2" t="str">
        <f t="shared" si="0"/>
        <v>Yes</v>
      </c>
      <c r="H44" s="2" t="str">
        <f t="shared" si="1"/>
        <v>Yes</v>
      </c>
    </row>
    <row r="45" spans="1:8" s="13" customFormat="1" x14ac:dyDescent="0.3">
      <c r="A45" s="36"/>
      <c r="B45" s="4" t="s">
        <v>34</v>
      </c>
      <c r="C45" s="1" t="s">
        <v>71</v>
      </c>
      <c r="D45" s="20">
        <v>7598</v>
      </c>
      <c r="E45" s="20"/>
      <c r="F45" s="21">
        <v>30202</v>
      </c>
      <c r="G45" s="2" t="str">
        <f t="shared" si="0"/>
        <v>Yes</v>
      </c>
      <c r="H45" s="2" t="str">
        <f t="shared" si="1"/>
        <v>Yes</v>
      </c>
    </row>
    <row r="46" spans="1:8" s="13" customFormat="1" x14ac:dyDescent="0.3">
      <c r="A46" s="33" t="s">
        <v>57</v>
      </c>
      <c r="B46" s="4" t="s">
        <v>35</v>
      </c>
      <c r="C46" s="1" t="s">
        <v>71</v>
      </c>
      <c r="D46" s="20">
        <v>608</v>
      </c>
      <c r="E46" s="20"/>
      <c r="F46" s="21">
        <v>128625</v>
      </c>
      <c r="G46" s="2" t="str">
        <f t="shared" si="0"/>
        <v>No</v>
      </c>
      <c r="H46" s="2" t="str">
        <f t="shared" si="1"/>
        <v>No</v>
      </c>
    </row>
    <row r="47" spans="1:8" s="13" customFormat="1" x14ac:dyDescent="0.3">
      <c r="A47" s="33"/>
      <c r="B47" s="4" t="s">
        <v>36</v>
      </c>
      <c r="C47" s="1" t="s">
        <v>72</v>
      </c>
      <c r="D47" s="20">
        <v>8763</v>
      </c>
      <c r="E47" s="20"/>
      <c r="F47" s="21">
        <v>64144</v>
      </c>
      <c r="G47" s="2" t="str">
        <f t="shared" si="0"/>
        <v>No</v>
      </c>
      <c r="H47" s="2" t="str">
        <f t="shared" si="1"/>
        <v>No</v>
      </c>
    </row>
    <row r="48" spans="1:8" s="13" customFormat="1" x14ac:dyDescent="0.3">
      <c r="A48" s="33"/>
      <c r="B48" s="4" t="s">
        <v>65</v>
      </c>
      <c r="C48" s="1" t="s">
        <v>72</v>
      </c>
      <c r="D48" s="20">
        <v>7415</v>
      </c>
      <c r="E48" s="20"/>
      <c r="F48" s="21">
        <v>64754</v>
      </c>
      <c r="G48" s="2" t="str">
        <f t="shared" si="0"/>
        <v>No</v>
      </c>
      <c r="H48" s="2" t="str">
        <f t="shared" si="1"/>
        <v>No</v>
      </c>
    </row>
    <row r="49" spans="1:8" s="13" customFormat="1" x14ac:dyDescent="0.3">
      <c r="A49" s="33"/>
      <c r="B49" s="4" t="s">
        <v>37</v>
      </c>
      <c r="C49" s="1" t="s">
        <v>72</v>
      </c>
      <c r="D49" s="20">
        <v>3514</v>
      </c>
      <c r="E49" s="20"/>
      <c r="F49" s="21">
        <v>54803</v>
      </c>
      <c r="G49" s="2" t="str">
        <f t="shared" si="0"/>
        <v>No</v>
      </c>
      <c r="H49" s="2" t="str">
        <f t="shared" si="1"/>
        <v>No</v>
      </c>
    </row>
    <row r="50" spans="1:8" s="13" customFormat="1" x14ac:dyDescent="0.3">
      <c r="A50" s="33"/>
      <c r="B50" s="4" t="s">
        <v>38</v>
      </c>
      <c r="C50" s="1" t="s">
        <v>71</v>
      </c>
      <c r="D50" s="20">
        <v>975</v>
      </c>
      <c r="E50" s="20"/>
      <c r="F50" s="21">
        <v>56250</v>
      </c>
      <c r="G50" s="2" t="str">
        <f t="shared" si="0"/>
        <v>No</v>
      </c>
      <c r="H50" s="2" t="str">
        <f t="shared" si="1"/>
        <v>No</v>
      </c>
    </row>
    <row r="51" spans="1:8" s="13" customFormat="1" x14ac:dyDescent="0.3">
      <c r="A51" s="33"/>
      <c r="B51" s="4" t="s">
        <v>39</v>
      </c>
      <c r="C51" s="1" t="s">
        <v>72</v>
      </c>
      <c r="D51" s="20">
        <v>1665</v>
      </c>
      <c r="E51" s="20"/>
      <c r="F51" s="21">
        <v>38300</v>
      </c>
      <c r="G51" s="2" t="str">
        <f t="shared" si="0"/>
        <v>Yes</v>
      </c>
      <c r="H51" s="2" t="str">
        <f t="shared" si="1"/>
        <v>No</v>
      </c>
    </row>
    <row r="52" spans="1:8" s="13" customFormat="1" ht="15" x14ac:dyDescent="0.3">
      <c r="A52" s="33"/>
      <c r="B52" s="4" t="s">
        <v>91</v>
      </c>
      <c r="C52" s="1" t="s">
        <v>72</v>
      </c>
      <c r="D52" s="20">
        <v>4095</v>
      </c>
      <c r="E52" s="21">
        <v>8300</v>
      </c>
      <c r="F52" s="21">
        <v>46912</v>
      </c>
      <c r="G52" s="2" t="str">
        <f t="shared" si="0"/>
        <v>Yes</v>
      </c>
      <c r="H52" s="2" t="str">
        <f t="shared" si="1"/>
        <v>No</v>
      </c>
    </row>
    <row r="53" spans="1:8" s="13" customFormat="1" x14ac:dyDescent="0.3">
      <c r="A53" s="33"/>
      <c r="B53" s="4" t="s">
        <v>41</v>
      </c>
      <c r="C53" s="1" t="s">
        <v>72</v>
      </c>
      <c r="D53" s="21">
        <v>11614</v>
      </c>
      <c r="E53" s="21"/>
      <c r="F53" s="21">
        <v>69709</v>
      </c>
      <c r="G53" s="2" t="str">
        <f t="shared" si="0"/>
        <v>No</v>
      </c>
      <c r="H53" s="2" t="str">
        <f t="shared" si="1"/>
        <v>No</v>
      </c>
    </row>
    <row r="54" spans="1:8" s="13" customFormat="1" x14ac:dyDescent="0.3">
      <c r="A54" s="33"/>
      <c r="B54" s="4" t="s">
        <v>42</v>
      </c>
      <c r="C54" s="1" t="s">
        <v>70</v>
      </c>
      <c r="D54" s="20">
        <v>898</v>
      </c>
      <c r="E54" s="20"/>
      <c r="F54" s="21">
        <v>63167</v>
      </c>
      <c r="G54" s="2" t="str">
        <f t="shared" si="0"/>
        <v>No</v>
      </c>
      <c r="H54" s="2" t="str">
        <f t="shared" si="1"/>
        <v>No</v>
      </c>
    </row>
    <row r="55" spans="1:8" s="13" customFormat="1" x14ac:dyDescent="0.3">
      <c r="A55" s="33"/>
      <c r="B55" s="4" t="s">
        <v>54</v>
      </c>
      <c r="C55" s="1" t="s">
        <v>72</v>
      </c>
      <c r="D55" s="21">
        <v>41928</v>
      </c>
      <c r="E55" s="21"/>
      <c r="F55" s="21">
        <v>60333</v>
      </c>
      <c r="G55" s="2" t="str">
        <f t="shared" si="0"/>
        <v>No</v>
      </c>
      <c r="H55" s="2" t="str">
        <f t="shared" si="1"/>
        <v>No</v>
      </c>
    </row>
    <row r="56" spans="1:8" s="13" customFormat="1" x14ac:dyDescent="0.3">
      <c r="A56" s="33"/>
      <c r="B56" s="4" t="s">
        <v>67</v>
      </c>
      <c r="C56" s="1" t="s">
        <v>72</v>
      </c>
      <c r="D56" s="21">
        <v>173165</v>
      </c>
      <c r="E56" s="20"/>
      <c r="F56" s="21">
        <v>62705</v>
      </c>
      <c r="G56" s="2" t="str">
        <f t="shared" si="0"/>
        <v>No</v>
      </c>
      <c r="H56" s="2" t="str">
        <f t="shared" si="1"/>
        <v>No</v>
      </c>
    </row>
    <row r="57" spans="1:8" s="13" customFormat="1" x14ac:dyDescent="0.3">
      <c r="A57" s="33"/>
      <c r="B57" s="4" t="s">
        <v>43</v>
      </c>
      <c r="C57" s="1" t="s">
        <v>72</v>
      </c>
      <c r="D57" s="20">
        <v>1092</v>
      </c>
      <c r="E57" s="20"/>
      <c r="F57" s="21">
        <v>77759</v>
      </c>
      <c r="G57" s="2" t="str">
        <f t="shared" si="0"/>
        <v>No</v>
      </c>
      <c r="H57" s="2" t="str">
        <f t="shared" si="1"/>
        <v>No</v>
      </c>
    </row>
    <row r="58" spans="1:8" s="13" customFormat="1" x14ac:dyDescent="0.3">
      <c r="A58" s="33"/>
      <c r="B58" s="4" t="s">
        <v>74</v>
      </c>
      <c r="C58" s="1" t="s">
        <v>71</v>
      </c>
      <c r="D58" s="20">
        <v>7630</v>
      </c>
      <c r="E58" s="20"/>
      <c r="F58" s="21">
        <v>58036</v>
      </c>
      <c r="G58" s="2" t="str">
        <f t="shared" si="0"/>
        <v>No</v>
      </c>
      <c r="H58" s="2" t="str">
        <f t="shared" si="1"/>
        <v>No</v>
      </c>
    </row>
    <row r="59" spans="1:8" s="13" customFormat="1" x14ac:dyDescent="0.3">
      <c r="A59" s="33"/>
      <c r="B59" s="4" t="s">
        <v>44</v>
      </c>
      <c r="C59" s="1" t="s">
        <v>72</v>
      </c>
      <c r="D59" s="21">
        <v>27318</v>
      </c>
      <c r="E59" s="20"/>
      <c r="F59" s="21">
        <v>86192</v>
      </c>
      <c r="G59" s="2" t="str">
        <f t="shared" si="0"/>
        <v>No</v>
      </c>
      <c r="H59" s="2" t="str">
        <f t="shared" si="1"/>
        <v>No</v>
      </c>
    </row>
    <row r="60" spans="1:8" s="13" customFormat="1" x14ac:dyDescent="0.3">
      <c r="A60" s="33" t="s">
        <v>62</v>
      </c>
      <c r="B60" s="4" t="s">
        <v>45</v>
      </c>
      <c r="C60" s="1" t="s">
        <v>71</v>
      </c>
      <c r="D60" s="20">
        <v>2837</v>
      </c>
      <c r="E60" s="20"/>
      <c r="F60" s="21">
        <v>24844</v>
      </c>
      <c r="G60" s="2" t="str">
        <f t="shared" si="0"/>
        <v>Yes</v>
      </c>
      <c r="H60" s="2" t="str">
        <f t="shared" si="1"/>
        <v>Yes</v>
      </c>
    </row>
    <row r="61" spans="1:8" s="13" customFormat="1" x14ac:dyDescent="0.3">
      <c r="A61" s="33"/>
      <c r="B61" s="4" t="s">
        <v>46</v>
      </c>
      <c r="C61" s="1" t="s">
        <v>71</v>
      </c>
      <c r="D61" s="20">
        <v>1320</v>
      </c>
      <c r="E61" s="20"/>
      <c r="F61" s="21">
        <v>33684</v>
      </c>
      <c r="G61" s="2" t="str">
        <f t="shared" si="0"/>
        <v>Yes</v>
      </c>
      <c r="H61" s="2" t="str">
        <f t="shared" si="1"/>
        <v>Yes</v>
      </c>
    </row>
    <row r="62" spans="1:8" s="13" customFormat="1" x14ac:dyDescent="0.3">
      <c r="A62" s="33"/>
      <c r="B62" s="4" t="s">
        <v>47</v>
      </c>
      <c r="C62" s="1" t="s">
        <v>71</v>
      </c>
      <c r="D62" s="20">
        <v>3241</v>
      </c>
      <c r="E62" s="20"/>
      <c r="F62" s="21">
        <v>37500</v>
      </c>
      <c r="G62" s="2" t="str">
        <f t="shared" si="0"/>
        <v>Yes</v>
      </c>
      <c r="H62" s="2" t="str">
        <f t="shared" si="1"/>
        <v>Yes</v>
      </c>
    </row>
    <row r="63" spans="1:8" x14ac:dyDescent="0.3">
      <c r="A63" s="18"/>
      <c r="B63" s="18"/>
      <c r="C63" s="18"/>
      <c r="D63" s="18"/>
      <c r="E63" s="18"/>
    </row>
    <row r="64" spans="1:8" ht="32.25" customHeight="1" x14ac:dyDescent="0.3">
      <c r="A64" s="39" t="s">
        <v>101</v>
      </c>
      <c r="B64" s="40"/>
      <c r="C64" s="40"/>
      <c r="D64" s="40"/>
      <c r="E64" s="40"/>
      <c r="F64" s="40"/>
      <c r="G64" s="40"/>
      <c r="H64" s="40"/>
    </row>
    <row r="65" spans="1:8" ht="16.2" x14ac:dyDescent="0.3">
      <c r="A65" s="31" t="s">
        <v>102</v>
      </c>
      <c r="B65" s="31"/>
      <c r="C65" s="31"/>
      <c r="D65" s="31"/>
      <c r="E65" s="31"/>
      <c r="F65" s="31"/>
    </row>
    <row r="66" spans="1:8" ht="16.2" x14ac:dyDescent="0.3">
      <c r="A66" s="37" t="s">
        <v>103</v>
      </c>
      <c r="B66" s="37"/>
      <c r="C66" s="37"/>
      <c r="D66" s="14"/>
      <c r="E66" s="14"/>
      <c r="F66" s="14"/>
      <c r="G66" s="14"/>
    </row>
    <row r="67" spans="1:8" ht="16.2" x14ac:dyDescent="0.3">
      <c r="A67" s="31" t="s">
        <v>104</v>
      </c>
      <c r="B67" s="31"/>
      <c r="C67" s="31"/>
      <c r="D67" s="31"/>
      <c r="E67" s="31"/>
    </row>
    <row r="68" spans="1:8" ht="16.2" x14ac:dyDescent="0.3">
      <c r="A68" s="31" t="s">
        <v>105</v>
      </c>
      <c r="B68" s="31"/>
      <c r="C68" s="31"/>
      <c r="D68" s="31"/>
      <c r="E68" s="31"/>
      <c r="F68" s="31"/>
      <c r="G68" s="31"/>
    </row>
    <row r="69" spans="1:8" ht="16.2" x14ac:dyDescent="0.3">
      <c r="A69" s="38" t="s">
        <v>111</v>
      </c>
      <c r="B69" s="38"/>
      <c r="C69" s="38"/>
      <c r="D69" s="38"/>
      <c r="E69" s="38"/>
      <c r="F69" s="38"/>
      <c r="G69" s="38"/>
      <c r="H69" s="38"/>
    </row>
    <row r="70" spans="1:8" ht="16.2" x14ac:dyDescent="0.3">
      <c r="A70" s="38" t="s">
        <v>106</v>
      </c>
      <c r="B70" s="38"/>
      <c r="C70" s="38"/>
      <c r="D70" s="38"/>
      <c r="E70" s="38"/>
      <c r="F70" s="38"/>
    </row>
    <row r="71" spans="1:8" ht="36" customHeight="1" x14ac:dyDescent="0.3">
      <c r="A71" s="41" t="s">
        <v>112</v>
      </c>
      <c r="B71" s="42"/>
      <c r="C71" s="42"/>
      <c r="D71" s="42"/>
      <c r="E71" s="42"/>
      <c r="F71" s="42"/>
      <c r="G71" s="42"/>
      <c r="H71" s="42"/>
    </row>
    <row r="72" spans="1:8" ht="36" customHeight="1" x14ac:dyDescent="0.3">
      <c r="A72" s="41" t="s">
        <v>113</v>
      </c>
      <c r="B72" s="42"/>
      <c r="C72" s="42"/>
      <c r="D72" s="42"/>
      <c r="E72" s="42"/>
      <c r="F72" s="42"/>
      <c r="G72" s="42"/>
      <c r="H72" s="42"/>
    </row>
    <row r="73" spans="1:8" ht="16.2" x14ac:dyDescent="0.3">
      <c r="A73" s="31" t="s">
        <v>107</v>
      </c>
      <c r="B73" s="31"/>
      <c r="C73" s="31"/>
    </row>
    <row r="74" spans="1:8" ht="16.2" x14ac:dyDescent="0.3">
      <c r="A74" s="31" t="s">
        <v>92</v>
      </c>
      <c r="B74" s="31"/>
      <c r="C74" s="31"/>
      <c r="D74" s="31"/>
    </row>
  </sheetData>
  <mergeCells count="19">
    <mergeCell ref="A73:C73"/>
    <mergeCell ref="A74:D74"/>
    <mergeCell ref="A60:A62"/>
    <mergeCell ref="A68:G68"/>
    <mergeCell ref="A67:E67"/>
    <mergeCell ref="A66:C66"/>
    <mergeCell ref="A65:F65"/>
    <mergeCell ref="A70:F70"/>
    <mergeCell ref="A64:H64"/>
    <mergeCell ref="A69:H69"/>
    <mergeCell ref="A71:H71"/>
    <mergeCell ref="A72:H72"/>
    <mergeCell ref="A46:A59"/>
    <mergeCell ref="A2:A3"/>
    <mergeCell ref="A4:A20"/>
    <mergeCell ref="I4:K4"/>
    <mergeCell ref="A22:A33"/>
    <mergeCell ref="A35:A41"/>
    <mergeCell ref="A42:A45"/>
  </mergeCells>
  <printOptions horizontalCentered="1"/>
  <pageMargins left="0.7" right="0.7" top="0.75" bottom="0.75" header="0.3" footer="0.3"/>
  <pageSetup paperSize="136" orientation="landscape" r:id="rId1"/>
  <headerFooter>
    <oddHeader>&amp;C&amp;"-,Bold"&amp;20Table 1: Small Disadvantaged Community Determination for North Coast Communities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70"/>
  <sheetViews>
    <sheetView tabSelected="1" zoomScale="120" zoomScaleNormal="120" workbookViewId="0">
      <selection activeCell="B18" sqref="B18"/>
    </sheetView>
  </sheetViews>
  <sheetFormatPr defaultRowHeight="14.4" x14ac:dyDescent="0.3"/>
  <cols>
    <col min="1" max="1" width="18" customWidth="1"/>
    <col min="2" max="2" width="18.44140625" customWidth="1"/>
    <col min="3" max="3" width="15.6640625" customWidth="1"/>
    <col min="4" max="4" width="20.5546875" customWidth="1"/>
    <col min="5" max="5" width="22.109375" customWidth="1"/>
    <col min="6" max="6" width="20" customWidth="1"/>
    <col min="7" max="7" width="20.5546875" customWidth="1"/>
    <col min="8" max="8" width="25.33203125" customWidth="1"/>
    <col min="9" max="9" width="30.88671875" customWidth="1"/>
  </cols>
  <sheetData>
    <row r="1" spans="1:9" ht="47.25" customHeight="1" x14ac:dyDescent="0.3">
      <c r="A1" s="8" t="s">
        <v>55</v>
      </c>
      <c r="B1" s="8" t="s">
        <v>48</v>
      </c>
      <c r="C1" s="8" t="s">
        <v>68</v>
      </c>
      <c r="D1" s="8" t="s">
        <v>49</v>
      </c>
      <c r="E1" s="8" t="s">
        <v>51</v>
      </c>
      <c r="F1" s="8" t="s">
        <v>50</v>
      </c>
      <c r="G1" s="8" t="s">
        <v>52</v>
      </c>
      <c r="H1" s="8" t="s">
        <v>53</v>
      </c>
      <c r="I1" s="8" t="s">
        <v>73</v>
      </c>
    </row>
    <row r="2" spans="1:9" x14ac:dyDescent="0.3">
      <c r="A2" s="32" t="s">
        <v>59</v>
      </c>
      <c r="B2" s="3" t="s">
        <v>0</v>
      </c>
      <c r="C2" s="3">
        <v>7</v>
      </c>
      <c r="D2" s="23">
        <v>27596</v>
      </c>
      <c r="E2" s="24">
        <v>1471</v>
      </c>
      <c r="F2" s="24">
        <v>102</v>
      </c>
      <c r="G2" s="25">
        <f>F2/E2</f>
        <v>6.9340584636301841E-2</v>
      </c>
      <c r="H2" s="26">
        <v>29.1</v>
      </c>
      <c r="I2" s="2" t="str">
        <f>IF(OR(D2&lt;51026,G2&gt;=0.1,H2&gt;20),"Yes","No")</f>
        <v>Yes</v>
      </c>
    </row>
    <row r="3" spans="1:9" x14ac:dyDescent="0.3">
      <c r="A3" s="32"/>
      <c r="B3" s="4" t="s">
        <v>1</v>
      </c>
      <c r="C3" s="4">
        <v>7</v>
      </c>
      <c r="D3" s="23">
        <v>31719</v>
      </c>
      <c r="E3" s="24">
        <v>363</v>
      </c>
      <c r="F3" s="24">
        <v>81</v>
      </c>
      <c r="G3" s="25">
        <f t="shared" ref="G3" si="0">F3/E3</f>
        <v>0.2231404958677686</v>
      </c>
      <c r="H3" s="26">
        <v>31.1</v>
      </c>
      <c r="I3" s="2" t="str">
        <f t="shared" ref="I3" si="1">IF(OR(D3&lt;51026,G3&gt;=0.1,H3&gt;20),"Yes","No")</f>
        <v>Yes</v>
      </c>
    </row>
    <row r="4" spans="1:9" x14ac:dyDescent="0.3">
      <c r="A4" s="32" t="s">
        <v>63</v>
      </c>
      <c r="B4" s="3" t="s">
        <v>2</v>
      </c>
      <c r="C4" s="3">
        <v>5</v>
      </c>
      <c r="D4" s="23">
        <v>31180</v>
      </c>
      <c r="E4" s="24">
        <v>9878</v>
      </c>
      <c r="F4" s="24">
        <v>1616</v>
      </c>
      <c r="G4" s="25">
        <f t="shared" ref="G4:G23" si="2">F4/E4</f>
        <v>0.16359586960923264</v>
      </c>
      <c r="H4" s="26">
        <v>40</v>
      </c>
      <c r="I4" s="2" t="str">
        <f t="shared" ref="I4:I15" si="3">IF(OR(D4&lt;51026,G4&gt;=0.1,H4&gt;20),"Yes","No")</f>
        <v>Yes</v>
      </c>
    </row>
    <row r="5" spans="1:9" x14ac:dyDescent="0.3">
      <c r="A5" s="32"/>
      <c r="B5" s="5" t="s">
        <v>3</v>
      </c>
      <c r="C5" s="5">
        <v>5</v>
      </c>
      <c r="D5" s="24">
        <v>49737</v>
      </c>
      <c r="E5" s="24">
        <v>606</v>
      </c>
      <c r="F5" s="24">
        <v>33</v>
      </c>
      <c r="G5" s="25">
        <f t="shared" si="2"/>
        <v>5.4455445544554455E-2</v>
      </c>
      <c r="H5" s="26">
        <v>20</v>
      </c>
      <c r="I5" s="2" t="str">
        <f t="shared" si="3"/>
        <v>Yes</v>
      </c>
    </row>
    <row r="6" spans="1:9" x14ac:dyDescent="0.3">
      <c r="A6" s="32"/>
      <c r="B6" s="3" t="s">
        <v>75</v>
      </c>
      <c r="C6" s="3">
        <v>5</v>
      </c>
      <c r="D6" s="23">
        <v>39063</v>
      </c>
      <c r="E6" s="24">
        <v>13596</v>
      </c>
      <c r="F6" s="24">
        <v>1273</v>
      </c>
      <c r="G6" s="25">
        <f t="shared" si="2"/>
        <v>9.3630479552809648E-2</v>
      </c>
      <c r="H6" s="26">
        <v>23.4</v>
      </c>
      <c r="I6" s="2" t="str">
        <f t="shared" si="3"/>
        <v>Yes</v>
      </c>
    </row>
    <row r="7" spans="1:9" x14ac:dyDescent="0.3">
      <c r="A7" s="32"/>
      <c r="B7" s="3" t="s">
        <v>4</v>
      </c>
      <c r="C7" s="3">
        <v>5</v>
      </c>
      <c r="D7" s="23">
        <v>41042</v>
      </c>
      <c r="E7" s="24">
        <v>659</v>
      </c>
      <c r="F7" s="24">
        <v>39</v>
      </c>
      <c r="G7" s="25">
        <f t="shared" si="2"/>
        <v>5.9180576631259481E-2</v>
      </c>
      <c r="H7" s="26">
        <v>9</v>
      </c>
      <c r="I7" s="2" t="str">
        <f t="shared" si="3"/>
        <v>Yes</v>
      </c>
    </row>
    <row r="8" spans="1:9" x14ac:dyDescent="0.3">
      <c r="A8" s="32"/>
      <c r="B8" s="3" t="s">
        <v>5</v>
      </c>
      <c r="C8" s="3">
        <v>4</v>
      </c>
      <c r="D8" s="23">
        <v>44904</v>
      </c>
      <c r="E8" s="23">
        <v>5298</v>
      </c>
      <c r="F8" s="24">
        <v>469</v>
      </c>
      <c r="G8" s="25">
        <f t="shared" si="2"/>
        <v>8.852397130992827E-2</v>
      </c>
      <c r="H8" s="26">
        <v>16</v>
      </c>
      <c r="I8" s="2" t="str">
        <f>IF(OR(D8&lt;51026,G8&gt;=0.1,H8&gt;20),"Yes","No")</f>
        <v>Yes</v>
      </c>
    </row>
    <row r="9" spans="1:9" x14ac:dyDescent="0.3">
      <c r="A9" s="32"/>
      <c r="B9" s="3" t="s">
        <v>6</v>
      </c>
      <c r="C9" s="3">
        <v>4</v>
      </c>
      <c r="D9" s="23">
        <v>28750</v>
      </c>
      <c r="E9" s="24">
        <v>458</v>
      </c>
      <c r="F9" s="24">
        <v>8</v>
      </c>
      <c r="G9" s="25">
        <f t="shared" si="2"/>
        <v>1.7467248908296942E-2</v>
      </c>
      <c r="H9" s="26">
        <v>17</v>
      </c>
      <c r="I9" s="2" t="str">
        <f t="shared" si="3"/>
        <v>Yes</v>
      </c>
    </row>
    <row r="10" spans="1:9" x14ac:dyDescent="0.3">
      <c r="A10" s="32"/>
      <c r="B10" s="3" t="s">
        <v>7</v>
      </c>
      <c r="C10" s="3">
        <v>5</v>
      </c>
      <c r="D10" s="23">
        <v>38542</v>
      </c>
      <c r="E10" s="24">
        <v>320</v>
      </c>
      <c r="F10" s="24">
        <v>60</v>
      </c>
      <c r="G10" s="25">
        <f t="shared" si="2"/>
        <v>0.1875</v>
      </c>
      <c r="H10" s="26">
        <v>26</v>
      </c>
      <c r="I10" s="2" t="str">
        <f t="shared" si="3"/>
        <v>Yes</v>
      </c>
    </row>
    <row r="11" spans="1:9" x14ac:dyDescent="0.3">
      <c r="A11" s="32"/>
      <c r="B11" s="3" t="s">
        <v>8</v>
      </c>
      <c r="C11" s="3">
        <v>5</v>
      </c>
      <c r="D11" s="23">
        <v>33264</v>
      </c>
      <c r="E11" s="24">
        <v>454</v>
      </c>
      <c r="F11" s="24">
        <v>83</v>
      </c>
      <c r="G11" s="25">
        <f t="shared" si="2"/>
        <v>0.1828193832599119</v>
      </c>
      <c r="H11" s="26">
        <v>13</v>
      </c>
      <c r="I11" s="2" t="str">
        <f t="shared" si="3"/>
        <v>Yes</v>
      </c>
    </row>
    <row r="12" spans="1:9" x14ac:dyDescent="0.3">
      <c r="A12" s="32"/>
      <c r="B12" s="3" t="s">
        <v>9</v>
      </c>
      <c r="C12" s="3">
        <v>5</v>
      </c>
      <c r="D12" s="23">
        <v>16948</v>
      </c>
      <c r="E12" s="23">
        <v>8238</v>
      </c>
      <c r="F12" s="24">
        <v>621</v>
      </c>
      <c r="G12" s="25">
        <f t="shared" si="2"/>
        <v>7.5382374362709392E-2</v>
      </c>
      <c r="H12" s="26">
        <v>15</v>
      </c>
      <c r="I12" s="2" t="str">
        <f t="shared" si="3"/>
        <v>Yes</v>
      </c>
    </row>
    <row r="13" spans="1:9" x14ac:dyDescent="0.3">
      <c r="A13" s="32"/>
      <c r="B13" s="3" t="s">
        <v>10</v>
      </c>
      <c r="C13" s="3">
        <v>5</v>
      </c>
      <c r="D13" s="23">
        <v>50625</v>
      </c>
      <c r="E13" s="24">
        <v>318</v>
      </c>
      <c r="F13" s="24">
        <v>21</v>
      </c>
      <c r="G13" s="25">
        <f t="shared" si="2"/>
        <v>6.6037735849056603E-2</v>
      </c>
      <c r="H13" s="26">
        <v>31</v>
      </c>
      <c r="I13" s="2" t="str">
        <f t="shared" si="3"/>
        <v>Yes</v>
      </c>
    </row>
    <row r="14" spans="1:9" s="12" customFormat="1" x14ac:dyDescent="0.3">
      <c r="A14" s="32"/>
      <c r="B14" s="3" t="s">
        <v>78</v>
      </c>
      <c r="C14" s="3">
        <v>5</v>
      </c>
      <c r="D14" s="23">
        <v>34375</v>
      </c>
      <c r="E14" s="24">
        <v>137</v>
      </c>
      <c r="F14" s="24">
        <v>12</v>
      </c>
      <c r="G14" s="25">
        <f t="shared" si="2"/>
        <v>8.7591240875912413E-2</v>
      </c>
      <c r="H14" s="26">
        <v>34.6</v>
      </c>
      <c r="I14" s="2" t="str">
        <f t="shared" si="3"/>
        <v>Yes</v>
      </c>
    </row>
    <row r="15" spans="1:9" x14ac:dyDescent="0.3">
      <c r="A15" s="32"/>
      <c r="B15" s="3" t="s">
        <v>11</v>
      </c>
      <c r="C15" s="3">
        <v>5</v>
      </c>
      <c r="D15" s="23">
        <v>38750</v>
      </c>
      <c r="E15" s="24">
        <v>617</v>
      </c>
      <c r="F15" s="24">
        <v>37</v>
      </c>
      <c r="G15" s="25">
        <f t="shared" si="2"/>
        <v>5.9967585089141004E-2</v>
      </c>
      <c r="H15" s="26">
        <v>8</v>
      </c>
      <c r="I15" s="2" t="str">
        <f t="shared" si="3"/>
        <v>Yes</v>
      </c>
    </row>
    <row r="16" spans="1:9" x14ac:dyDescent="0.3">
      <c r="A16" s="32"/>
      <c r="B16" s="3" t="s">
        <v>12</v>
      </c>
      <c r="C16" s="3">
        <v>5</v>
      </c>
      <c r="D16" s="23">
        <v>39981</v>
      </c>
      <c r="E16" s="24">
        <v>1419</v>
      </c>
      <c r="F16" s="24">
        <v>92</v>
      </c>
      <c r="G16" s="25">
        <f t="shared" si="2"/>
        <v>6.4834390415785759E-2</v>
      </c>
      <c r="H16" s="26">
        <v>14.5</v>
      </c>
      <c r="I16" s="2" t="str">
        <f>IF(OR(D16&lt;51026,G16&gt;=0.1,H16&gt;20),"Yes","No")</f>
        <v>Yes</v>
      </c>
    </row>
    <row r="17" spans="1:19" x14ac:dyDescent="0.3">
      <c r="A17" s="32"/>
      <c r="B17" s="3" t="s">
        <v>13</v>
      </c>
      <c r="C17" s="3">
        <v>5</v>
      </c>
      <c r="D17" s="23">
        <v>39500</v>
      </c>
      <c r="E17" s="24">
        <v>126</v>
      </c>
      <c r="F17" s="24">
        <v>9</v>
      </c>
      <c r="G17" s="25">
        <f t="shared" si="2"/>
        <v>7.1428571428571425E-2</v>
      </c>
      <c r="H17" s="26">
        <v>38</v>
      </c>
      <c r="I17" s="2" t="str">
        <f t="shared" ref="I17:I62" si="4">IF(OR(D17&lt;51026,G17&gt;=0.1,H17&gt;20),"Yes","No")</f>
        <v>Yes</v>
      </c>
    </row>
    <row r="18" spans="1:19" x14ac:dyDescent="0.3">
      <c r="A18" s="32"/>
      <c r="B18" s="4" t="s">
        <v>66</v>
      </c>
      <c r="C18" s="4">
        <v>5</v>
      </c>
      <c r="D18" s="21">
        <v>44063</v>
      </c>
      <c r="E18" s="20">
        <v>396</v>
      </c>
      <c r="F18" s="20">
        <v>39</v>
      </c>
      <c r="G18" s="25">
        <f t="shared" si="2"/>
        <v>9.8484848484848481E-2</v>
      </c>
      <c r="H18" s="27">
        <v>9.3000000000000007</v>
      </c>
      <c r="I18" s="2" t="str">
        <f t="shared" si="4"/>
        <v>Yes</v>
      </c>
    </row>
    <row r="19" spans="1:19" ht="15" x14ac:dyDescent="0.3">
      <c r="A19" s="32"/>
      <c r="B19" s="3" t="s">
        <v>94</v>
      </c>
      <c r="C19" s="3">
        <v>5</v>
      </c>
      <c r="D19" s="21">
        <v>23480</v>
      </c>
      <c r="E19" s="24">
        <v>222</v>
      </c>
      <c r="F19" s="24">
        <v>31</v>
      </c>
      <c r="G19" s="25">
        <f t="shared" si="2"/>
        <v>0.13963963963963963</v>
      </c>
      <c r="H19" s="26">
        <v>34.6</v>
      </c>
      <c r="I19" s="2" t="str">
        <f t="shared" si="4"/>
        <v>Yes</v>
      </c>
      <c r="J19" s="11"/>
    </row>
    <row r="20" spans="1:19" x14ac:dyDescent="0.3">
      <c r="A20" s="32"/>
      <c r="B20" s="3" t="s">
        <v>14</v>
      </c>
      <c r="C20" s="3">
        <v>5</v>
      </c>
      <c r="D20" s="23">
        <v>32386</v>
      </c>
      <c r="E20" s="24">
        <v>119</v>
      </c>
      <c r="F20" s="24">
        <v>21</v>
      </c>
      <c r="G20" s="25">
        <f t="shared" si="2"/>
        <v>0.17647058823529413</v>
      </c>
      <c r="H20" s="26">
        <v>11.4</v>
      </c>
      <c r="I20" s="2" t="str">
        <f t="shared" si="4"/>
        <v>Yes</v>
      </c>
    </row>
    <row r="21" spans="1:19" x14ac:dyDescent="0.3">
      <c r="A21" s="6" t="s">
        <v>64</v>
      </c>
      <c r="B21" s="4" t="s">
        <v>15</v>
      </c>
      <c r="C21" s="4">
        <v>1</v>
      </c>
      <c r="D21" s="23">
        <v>77857</v>
      </c>
      <c r="E21" s="24">
        <v>51</v>
      </c>
      <c r="F21" s="24">
        <v>0</v>
      </c>
      <c r="G21" s="25">
        <f t="shared" si="2"/>
        <v>0</v>
      </c>
      <c r="H21" s="26">
        <v>0</v>
      </c>
      <c r="I21" s="2" t="str">
        <f t="shared" si="4"/>
        <v>No</v>
      </c>
    </row>
    <row r="22" spans="1:19" x14ac:dyDescent="0.3">
      <c r="A22" s="32" t="s">
        <v>58</v>
      </c>
      <c r="B22" s="3" t="s">
        <v>16</v>
      </c>
      <c r="C22" s="3">
        <v>4</v>
      </c>
      <c r="D22" s="23">
        <v>62917</v>
      </c>
      <c r="E22" s="24">
        <v>128</v>
      </c>
      <c r="F22" s="24">
        <v>11</v>
      </c>
      <c r="G22" s="25">
        <f t="shared" si="2"/>
        <v>8.59375E-2</v>
      </c>
      <c r="H22" s="26">
        <v>0</v>
      </c>
      <c r="I22" s="2" t="str">
        <f t="shared" si="4"/>
        <v>No</v>
      </c>
    </row>
    <row r="23" spans="1:19" x14ac:dyDescent="0.3">
      <c r="A23" s="32"/>
      <c r="B23" s="3" t="s">
        <v>17</v>
      </c>
      <c r="C23" s="3">
        <v>4</v>
      </c>
      <c r="D23" s="23">
        <v>53250</v>
      </c>
      <c r="E23" s="24">
        <v>213</v>
      </c>
      <c r="F23" s="24">
        <v>32</v>
      </c>
      <c r="G23" s="25">
        <f t="shared" si="2"/>
        <v>0.15023474178403756</v>
      </c>
      <c r="H23" s="26">
        <v>27.5</v>
      </c>
      <c r="I23" s="2" t="str">
        <f t="shared" si="4"/>
        <v>Yes</v>
      </c>
    </row>
    <row r="24" spans="1:19" x14ac:dyDescent="0.3">
      <c r="A24" s="32"/>
      <c r="B24" s="3" t="s">
        <v>18</v>
      </c>
      <c r="C24" s="3">
        <v>4</v>
      </c>
      <c r="D24" s="23">
        <v>54766</v>
      </c>
      <c r="E24" s="24">
        <v>452</v>
      </c>
      <c r="F24" s="24">
        <v>17</v>
      </c>
      <c r="G24" s="25">
        <f>F24/E24</f>
        <v>3.7610619469026552E-2</v>
      </c>
      <c r="H24" s="26">
        <v>11.3</v>
      </c>
      <c r="I24" s="2" t="str">
        <f t="shared" si="4"/>
        <v>No</v>
      </c>
    </row>
    <row r="25" spans="1:19" x14ac:dyDescent="0.3">
      <c r="A25" s="32"/>
      <c r="B25" s="3" t="s">
        <v>19</v>
      </c>
      <c r="C25" s="3">
        <v>4</v>
      </c>
      <c r="D25" s="23">
        <v>30380</v>
      </c>
      <c r="E25" s="24">
        <v>436</v>
      </c>
      <c r="F25" s="24">
        <v>72</v>
      </c>
      <c r="G25" s="25">
        <f>F25/E25</f>
        <v>0.16513761467889909</v>
      </c>
      <c r="H25" s="26">
        <v>41.5</v>
      </c>
      <c r="I25" s="2" t="str">
        <f t="shared" si="4"/>
        <v>Yes</v>
      </c>
    </row>
    <row r="26" spans="1:19" x14ac:dyDescent="0.3">
      <c r="A26" s="32"/>
      <c r="B26" s="3" t="s">
        <v>20</v>
      </c>
      <c r="C26" s="3">
        <v>4</v>
      </c>
      <c r="D26" s="23">
        <v>37250</v>
      </c>
      <c r="E26" s="24">
        <v>3512</v>
      </c>
      <c r="F26" s="24">
        <v>267</v>
      </c>
      <c r="G26" s="25">
        <f>F26/E26</f>
        <v>7.6025056947608194E-2</v>
      </c>
      <c r="H26" s="26">
        <v>22</v>
      </c>
      <c r="I26" s="2" t="str">
        <f t="shared" si="4"/>
        <v>Yes</v>
      </c>
    </row>
    <row r="27" spans="1:19" ht="15" x14ac:dyDescent="0.3">
      <c r="A27" s="32"/>
      <c r="B27" s="4" t="s">
        <v>95</v>
      </c>
      <c r="C27" s="4">
        <v>4</v>
      </c>
      <c r="D27" s="20">
        <v>36275</v>
      </c>
      <c r="E27" s="20">
        <v>760</v>
      </c>
      <c r="F27" s="20">
        <v>34</v>
      </c>
      <c r="G27" s="28">
        <f t="shared" ref="G27:G60" si="5">F27/E27</f>
        <v>4.4736842105263158E-2</v>
      </c>
      <c r="H27" s="27">
        <v>13</v>
      </c>
      <c r="I27" s="2" t="str">
        <f t="shared" si="4"/>
        <v>Yes</v>
      </c>
      <c r="J27" s="30"/>
      <c r="K27" s="37"/>
      <c r="L27" s="37"/>
      <c r="M27" s="37"/>
      <c r="N27" s="37"/>
      <c r="O27" s="37"/>
      <c r="P27" s="37"/>
      <c r="Q27" s="37"/>
      <c r="R27" s="37"/>
      <c r="S27" s="37"/>
    </row>
    <row r="28" spans="1:19" x14ac:dyDescent="0.3">
      <c r="A28" s="32"/>
      <c r="B28" s="3" t="s">
        <v>21</v>
      </c>
      <c r="C28" s="3">
        <v>4</v>
      </c>
      <c r="D28" s="20">
        <v>38409</v>
      </c>
      <c r="E28" s="20">
        <v>398</v>
      </c>
      <c r="F28" s="20">
        <v>64</v>
      </c>
      <c r="G28" s="25">
        <v>0.18</v>
      </c>
      <c r="H28" s="26">
        <v>23</v>
      </c>
      <c r="I28" s="2" t="str">
        <f t="shared" si="4"/>
        <v>Yes</v>
      </c>
    </row>
    <row r="29" spans="1:19" x14ac:dyDescent="0.3">
      <c r="A29" s="32"/>
      <c r="B29" s="3" t="s">
        <v>22</v>
      </c>
      <c r="C29" s="3">
        <v>4</v>
      </c>
      <c r="D29" s="23">
        <v>48899</v>
      </c>
      <c r="E29" s="24">
        <v>464</v>
      </c>
      <c r="F29" s="24">
        <v>0</v>
      </c>
      <c r="G29" s="25">
        <f t="shared" si="5"/>
        <v>0</v>
      </c>
      <c r="H29" s="26">
        <v>6.6</v>
      </c>
      <c r="I29" s="2" t="str">
        <f t="shared" si="4"/>
        <v>Yes</v>
      </c>
    </row>
    <row r="30" spans="1:19" x14ac:dyDescent="0.3">
      <c r="A30" s="32"/>
      <c r="B30" s="3" t="s">
        <v>23</v>
      </c>
      <c r="C30" s="3">
        <v>4</v>
      </c>
      <c r="D30" s="23">
        <v>28000</v>
      </c>
      <c r="E30" s="24">
        <v>362</v>
      </c>
      <c r="F30" s="24">
        <v>26</v>
      </c>
      <c r="G30" s="25">
        <f t="shared" si="5"/>
        <v>7.18232044198895E-2</v>
      </c>
      <c r="H30" s="26">
        <v>19</v>
      </c>
      <c r="I30" s="2" t="str">
        <f t="shared" si="4"/>
        <v>Yes</v>
      </c>
    </row>
    <row r="31" spans="1:19" ht="15" x14ac:dyDescent="0.3">
      <c r="A31" s="32"/>
      <c r="B31" s="4" t="s">
        <v>96</v>
      </c>
      <c r="C31" s="4">
        <v>4</v>
      </c>
      <c r="D31" s="21">
        <v>45913</v>
      </c>
      <c r="E31" s="20">
        <v>14191</v>
      </c>
      <c r="F31" s="20">
        <v>1967</v>
      </c>
      <c r="G31" s="28">
        <f>F31/E31</f>
        <v>0.13860897752096399</v>
      </c>
      <c r="H31" s="27">
        <v>20</v>
      </c>
      <c r="I31" s="9" t="str">
        <f t="shared" si="4"/>
        <v>Yes</v>
      </c>
    </row>
    <row r="32" spans="1:19" ht="15" x14ac:dyDescent="0.3">
      <c r="A32" s="32"/>
      <c r="B32" s="4" t="s">
        <v>98</v>
      </c>
      <c r="C32" s="4">
        <v>4</v>
      </c>
      <c r="D32" s="21">
        <v>78750</v>
      </c>
      <c r="E32" s="20">
        <v>191</v>
      </c>
      <c r="F32" s="20">
        <v>2</v>
      </c>
      <c r="G32" s="28">
        <f t="shared" si="5"/>
        <v>1.0471204188481676E-2</v>
      </c>
      <c r="H32" s="27">
        <v>21.5</v>
      </c>
      <c r="I32" s="9" t="str">
        <f t="shared" si="4"/>
        <v>Yes</v>
      </c>
      <c r="J32" s="30"/>
      <c r="K32" s="37"/>
      <c r="L32" s="37"/>
      <c r="M32" s="37"/>
      <c r="N32" s="37"/>
      <c r="O32" s="37"/>
      <c r="P32" s="37"/>
      <c r="Q32" s="37"/>
      <c r="R32" s="37"/>
      <c r="S32" s="37"/>
    </row>
    <row r="33" spans="1:19" x14ac:dyDescent="0.3">
      <c r="A33" s="32"/>
      <c r="B33" s="3" t="s">
        <v>24</v>
      </c>
      <c r="C33" s="3">
        <v>4</v>
      </c>
      <c r="D33" s="23">
        <v>29489</v>
      </c>
      <c r="E33" s="24">
        <v>1845</v>
      </c>
      <c r="F33" s="24">
        <v>128</v>
      </c>
      <c r="G33" s="25">
        <f t="shared" si="5"/>
        <v>6.9376693766937669E-2</v>
      </c>
      <c r="H33" s="26">
        <v>31</v>
      </c>
      <c r="I33" s="2" t="str">
        <f t="shared" si="4"/>
        <v>Yes</v>
      </c>
    </row>
    <row r="34" spans="1:19" x14ac:dyDescent="0.3">
      <c r="A34" s="7" t="s">
        <v>61</v>
      </c>
      <c r="B34" s="3" t="s">
        <v>25</v>
      </c>
      <c r="C34" s="3">
        <v>6</v>
      </c>
      <c r="D34" s="23">
        <v>27083</v>
      </c>
      <c r="E34" s="24">
        <v>129</v>
      </c>
      <c r="F34" s="24">
        <v>11</v>
      </c>
      <c r="G34" s="25">
        <f t="shared" si="5"/>
        <v>8.5271317829457363E-2</v>
      </c>
      <c r="H34" s="26">
        <v>18.5</v>
      </c>
      <c r="I34" s="2" t="str">
        <f t="shared" si="4"/>
        <v>Yes</v>
      </c>
    </row>
    <row r="35" spans="1:19" x14ac:dyDescent="0.3">
      <c r="A35" s="45" t="s">
        <v>60</v>
      </c>
      <c r="B35" s="3" t="s">
        <v>26</v>
      </c>
      <c r="C35" s="3">
        <v>6</v>
      </c>
      <c r="D35" s="23">
        <v>28963</v>
      </c>
      <c r="E35" s="24">
        <v>332</v>
      </c>
      <c r="F35" s="24">
        <v>75</v>
      </c>
      <c r="G35" s="25">
        <f t="shared" si="5"/>
        <v>0.22590361445783133</v>
      </c>
      <c r="H35" s="26">
        <v>31</v>
      </c>
      <c r="I35" s="2" t="str">
        <f t="shared" si="4"/>
        <v>Yes</v>
      </c>
    </row>
    <row r="36" spans="1:19" x14ac:dyDescent="0.3">
      <c r="A36" s="46"/>
      <c r="B36" s="3" t="s">
        <v>27</v>
      </c>
      <c r="C36" s="3">
        <v>6</v>
      </c>
      <c r="D36" s="23">
        <v>36548</v>
      </c>
      <c r="E36" s="24">
        <v>266</v>
      </c>
      <c r="F36" s="24">
        <v>38</v>
      </c>
      <c r="G36" s="25">
        <f t="shared" si="5"/>
        <v>0.14285714285714285</v>
      </c>
      <c r="H36" s="26">
        <v>21</v>
      </c>
      <c r="I36" s="2" t="str">
        <f t="shared" si="4"/>
        <v>Yes</v>
      </c>
    </row>
    <row r="37" spans="1:19" x14ac:dyDescent="0.3">
      <c r="A37" s="46"/>
      <c r="B37" s="3" t="s">
        <v>28</v>
      </c>
      <c r="C37" s="3">
        <v>6</v>
      </c>
      <c r="D37" s="23">
        <v>36339</v>
      </c>
      <c r="E37" s="24">
        <v>292</v>
      </c>
      <c r="F37" s="24">
        <v>40</v>
      </c>
      <c r="G37" s="25">
        <f t="shared" si="5"/>
        <v>0.13698630136986301</v>
      </c>
      <c r="H37" s="26">
        <v>39</v>
      </c>
      <c r="I37" s="2" t="str">
        <f t="shared" si="4"/>
        <v>Yes</v>
      </c>
    </row>
    <row r="38" spans="1:19" x14ac:dyDescent="0.3">
      <c r="A38" s="46"/>
      <c r="B38" s="3" t="s">
        <v>29</v>
      </c>
      <c r="C38" s="3">
        <v>6</v>
      </c>
      <c r="D38" s="23">
        <v>29773</v>
      </c>
      <c r="E38" s="24">
        <v>218</v>
      </c>
      <c r="F38" s="24">
        <v>38</v>
      </c>
      <c r="G38" s="25">
        <f t="shared" si="5"/>
        <v>0.1743119266055046</v>
      </c>
      <c r="H38" s="26">
        <v>20</v>
      </c>
      <c r="I38" s="2" t="str">
        <f t="shared" si="4"/>
        <v>Yes</v>
      </c>
    </row>
    <row r="39" spans="1:19" x14ac:dyDescent="0.3">
      <c r="A39" s="46"/>
      <c r="B39" s="3" t="s">
        <v>30</v>
      </c>
      <c r="C39" s="3">
        <v>6</v>
      </c>
      <c r="D39" s="23">
        <v>23667</v>
      </c>
      <c r="E39" s="24">
        <v>305</v>
      </c>
      <c r="F39" s="24">
        <v>43</v>
      </c>
      <c r="G39" s="25">
        <f t="shared" si="5"/>
        <v>0.14098360655737704</v>
      </c>
      <c r="H39" s="26">
        <v>32</v>
      </c>
      <c r="I39" s="2" t="str">
        <f t="shared" si="4"/>
        <v>Yes</v>
      </c>
    </row>
    <row r="40" spans="1:19" ht="15" x14ac:dyDescent="0.3">
      <c r="A40" s="46"/>
      <c r="B40" s="4" t="s">
        <v>99</v>
      </c>
      <c r="C40" s="4">
        <v>6</v>
      </c>
      <c r="D40" s="20">
        <v>56433</v>
      </c>
      <c r="E40" s="29">
        <v>1424</v>
      </c>
      <c r="F40" s="29">
        <v>124</v>
      </c>
      <c r="G40" s="25">
        <f t="shared" si="5"/>
        <v>8.7078651685393263E-2</v>
      </c>
      <c r="H40" s="27">
        <v>18</v>
      </c>
      <c r="I40" s="2" t="str">
        <f t="shared" si="4"/>
        <v>No</v>
      </c>
      <c r="J40" s="30"/>
      <c r="K40" s="37"/>
      <c r="L40" s="37"/>
      <c r="M40" s="37"/>
      <c r="N40" s="37"/>
      <c r="O40" s="37"/>
      <c r="P40" s="37"/>
      <c r="Q40" s="37"/>
      <c r="R40" s="37"/>
      <c r="S40" s="37"/>
    </row>
    <row r="41" spans="1:19" x14ac:dyDescent="0.3">
      <c r="A41" s="46"/>
      <c r="B41" s="3" t="s">
        <v>31</v>
      </c>
      <c r="C41" s="3">
        <v>6</v>
      </c>
      <c r="D41" s="23">
        <v>41923</v>
      </c>
      <c r="E41" s="24">
        <v>666</v>
      </c>
      <c r="F41" s="24">
        <v>61</v>
      </c>
      <c r="G41" s="25">
        <f t="shared" si="5"/>
        <v>9.1591591591591595E-2</v>
      </c>
      <c r="H41" s="26">
        <v>21</v>
      </c>
      <c r="I41" s="2" t="str">
        <f t="shared" si="4"/>
        <v>Yes</v>
      </c>
    </row>
    <row r="42" spans="1:19" ht="15" x14ac:dyDescent="0.3">
      <c r="A42" s="46"/>
      <c r="B42" s="3" t="s">
        <v>100</v>
      </c>
      <c r="C42" s="3">
        <v>6</v>
      </c>
      <c r="D42" s="23">
        <v>14265</v>
      </c>
      <c r="E42" s="24">
        <v>17</v>
      </c>
      <c r="F42" s="24">
        <v>7</v>
      </c>
      <c r="G42" s="25">
        <f t="shared" si="5"/>
        <v>0.41176470588235292</v>
      </c>
      <c r="H42" s="26">
        <v>56</v>
      </c>
      <c r="I42" s="2" t="str">
        <f t="shared" si="4"/>
        <v>Yes</v>
      </c>
    </row>
    <row r="43" spans="1:19" x14ac:dyDescent="0.3">
      <c r="A43" s="46"/>
      <c r="B43" s="3" t="s">
        <v>32</v>
      </c>
      <c r="C43" s="3">
        <v>6</v>
      </c>
      <c r="D43" s="23">
        <v>31094</v>
      </c>
      <c r="E43" s="24">
        <v>406</v>
      </c>
      <c r="F43" s="24">
        <v>88</v>
      </c>
      <c r="G43" s="25">
        <f t="shared" si="5"/>
        <v>0.21674876847290642</v>
      </c>
      <c r="H43" s="26">
        <v>32</v>
      </c>
      <c r="I43" s="2" t="str">
        <f t="shared" si="4"/>
        <v>Yes</v>
      </c>
    </row>
    <row r="44" spans="1:19" x14ac:dyDescent="0.3">
      <c r="A44" s="47"/>
      <c r="B44" s="3" t="s">
        <v>33</v>
      </c>
      <c r="C44" s="3">
        <v>6</v>
      </c>
      <c r="D44" s="23">
        <v>29427</v>
      </c>
      <c r="E44" s="24">
        <v>1108</v>
      </c>
      <c r="F44" s="24">
        <v>139</v>
      </c>
      <c r="G44" s="25">
        <f t="shared" si="5"/>
        <v>0.12545126353790614</v>
      </c>
      <c r="H44" s="26">
        <v>23</v>
      </c>
      <c r="I44" s="2" t="str">
        <f t="shared" si="4"/>
        <v>Yes</v>
      </c>
    </row>
    <row r="45" spans="1:19" x14ac:dyDescent="0.3">
      <c r="A45" s="19" t="s">
        <v>60</v>
      </c>
      <c r="B45" s="3" t="s">
        <v>34</v>
      </c>
      <c r="C45" s="3">
        <v>6</v>
      </c>
      <c r="D45" s="23">
        <v>30202</v>
      </c>
      <c r="E45" s="24">
        <v>2852</v>
      </c>
      <c r="F45" s="24">
        <v>440</v>
      </c>
      <c r="G45" s="25">
        <f t="shared" si="5"/>
        <v>0.15427769985974754</v>
      </c>
      <c r="H45" s="26">
        <v>31</v>
      </c>
      <c r="I45" s="2" t="str">
        <f t="shared" si="4"/>
        <v>Yes</v>
      </c>
    </row>
    <row r="46" spans="1:19" x14ac:dyDescent="0.3">
      <c r="A46" s="32" t="s">
        <v>57</v>
      </c>
      <c r="B46" s="3" t="s">
        <v>35</v>
      </c>
      <c r="C46" s="3">
        <v>2</v>
      </c>
      <c r="D46" s="23">
        <v>128625</v>
      </c>
      <c r="E46" s="24">
        <v>423</v>
      </c>
      <c r="F46" s="24">
        <v>10</v>
      </c>
      <c r="G46" s="25">
        <f t="shared" si="5"/>
        <v>2.3640661938534278E-2</v>
      </c>
      <c r="H46" s="26">
        <v>6</v>
      </c>
      <c r="I46" s="2" t="str">
        <f t="shared" si="4"/>
        <v>No</v>
      </c>
    </row>
    <row r="47" spans="1:19" x14ac:dyDescent="0.3">
      <c r="A47" s="32"/>
      <c r="B47" s="3" t="s">
        <v>36</v>
      </c>
      <c r="C47" s="3">
        <v>2</v>
      </c>
      <c r="D47" s="23">
        <v>64144</v>
      </c>
      <c r="E47" s="24">
        <v>4411</v>
      </c>
      <c r="F47" s="24">
        <v>179</v>
      </c>
      <c r="G47" s="25">
        <f t="shared" si="5"/>
        <v>4.0580367263659031E-2</v>
      </c>
      <c r="H47" s="26">
        <v>5</v>
      </c>
      <c r="I47" s="2" t="str">
        <f t="shared" si="4"/>
        <v>No</v>
      </c>
    </row>
    <row r="48" spans="1:19" x14ac:dyDescent="0.3">
      <c r="A48" s="32"/>
      <c r="B48" s="3" t="s">
        <v>65</v>
      </c>
      <c r="C48" s="3">
        <v>2</v>
      </c>
      <c r="D48" s="23">
        <v>64754</v>
      </c>
      <c r="E48" s="24">
        <v>4323</v>
      </c>
      <c r="F48" s="24">
        <v>337</v>
      </c>
      <c r="G48" s="25">
        <f t="shared" si="5"/>
        <v>7.795512375665048E-2</v>
      </c>
      <c r="H48" s="26">
        <v>10</v>
      </c>
      <c r="I48" s="2" t="str">
        <f t="shared" si="4"/>
        <v>No</v>
      </c>
    </row>
    <row r="49" spans="1:9" x14ac:dyDescent="0.3">
      <c r="A49" s="32"/>
      <c r="B49" s="3" t="s">
        <v>37</v>
      </c>
      <c r="C49" s="3">
        <v>2</v>
      </c>
      <c r="D49" s="23">
        <v>54803</v>
      </c>
      <c r="E49" s="24">
        <v>2009</v>
      </c>
      <c r="F49" s="24">
        <v>208</v>
      </c>
      <c r="G49" s="25">
        <f t="shared" si="5"/>
        <v>0.10353409656545545</v>
      </c>
      <c r="H49" s="26">
        <v>12</v>
      </c>
      <c r="I49" s="2" t="str">
        <f t="shared" si="4"/>
        <v>Yes</v>
      </c>
    </row>
    <row r="50" spans="1:9" x14ac:dyDescent="0.3">
      <c r="A50" s="32"/>
      <c r="B50" s="3" t="s">
        <v>38</v>
      </c>
      <c r="C50" s="3">
        <v>2</v>
      </c>
      <c r="D50" s="23">
        <v>56250</v>
      </c>
      <c r="E50" s="24">
        <v>489</v>
      </c>
      <c r="F50" s="24">
        <v>20</v>
      </c>
      <c r="G50" s="25">
        <f t="shared" si="5"/>
        <v>4.0899795501022497E-2</v>
      </c>
      <c r="H50" s="26">
        <v>11</v>
      </c>
      <c r="I50" s="2" t="str">
        <f t="shared" si="4"/>
        <v>No</v>
      </c>
    </row>
    <row r="51" spans="1:9" x14ac:dyDescent="0.3">
      <c r="A51" s="32"/>
      <c r="B51" s="3" t="s">
        <v>39</v>
      </c>
      <c r="C51" s="3">
        <v>2</v>
      </c>
      <c r="D51" s="23">
        <v>38300</v>
      </c>
      <c r="E51" s="24">
        <v>787</v>
      </c>
      <c r="F51" s="24">
        <v>75</v>
      </c>
      <c r="G51" s="25">
        <f t="shared" si="5"/>
        <v>9.5298602287166453E-2</v>
      </c>
      <c r="H51" s="26">
        <v>8.5</v>
      </c>
      <c r="I51" s="2" t="str">
        <f t="shared" si="4"/>
        <v>Yes</v>
      </c>
    </row>
    <row r="52" spans="1:9" x14ac:dyDescent="0.3">
      <c r="A52" s="32"/>
      <c r="B52" s="3" t="s">
        <v>40</v>
      </c>
      <c r="C52" s="3">
        <v>2</v>
      </c>
      <c r="D52" s="23">
        <v>46912</v>
      </c>
      <c r="E52" s="24">
        <v>2171</v>
      </c>
      <c r="F52" s="24">
        <v>199</v>
      </c>
      <c r="G52" s="25">
        <f t="shared" si="5"/>
        <v>9.1662828189774295E-2</v>
      </c>
      <c r="H52" s="26">
        <v>19</v>
      </c>
      <c r="I52" s="2" t="str">
        <f t="shared" si="4"/>
        <v>Yes</v>
      </c>
    </row>
    <row r="53" spans="1:9" x14ac:dyDescent="0.3">
      <c r="A53" s="32"/>
      <c r="B53" s="3" t="s">
        <v>41</v>
      </c>
      <c r="C53" s="3">
        <v>2</v>
      </c>
      <c r="D53" s="23">
        <v>69709</v>
      </c>
      <c r="E53" s="24">
        <v>5948</v>
      </c>
      <c r="F53" s="24">
        <v>363</v>
      </c>
      <c r="G53" s="25">
        <f t="shared" si="5"/>
        <v>6.1028917283120376E-2</v>
      </c>
      <c r="H53" s="26">
        <v>8</v>
      </c>
      <c r="I53" s="2" t="str">
        <f t="shared" si="4"/>
        <v>No</v>
      </c>
    </row>
    <row r="54" spans="1:9" x14ac:dyDescent="0.3">
      <c r="A54" s="32"/>
      <c r="B54" s="3" t="s">
        <v>42</v>
      </c>
      <c r="C54" s="3">
        <v>2</v>
      </c>
      <c r="D54" s="23">
        <v>63167</v>
      </c>
      <c r="E54" s="24">
        <v>434</v>
      </c>
      <c r="F54" s="24">
        <v>0</v>
      </c>
      <c r="G54" s="25">
        <f t="shared" si="5"/>
        <v>0</v>
      </c>
      <c r="H54" s="26">
        <v>2</v>
      </c>
      <c r="I54" s="2" t="str">
        <f t="shared" si="4"/>
        <v>No</v>
      </c>
    </row>
    <row r="55" spans="1:9" x14ac:dyDescent="0.3">
      <c r="A55" s="32"/>
      <c r="B55" s="3" t="s">
        <v>54</v>
      </c>
      <c r="C55" s="3">
        <v>2</v>
      </c>
      <c r="D55" s="23">
        <v>60333</v>
      </c>
      <c r="E55" s="24">
        <v>23163</v>
      </c>
      <c r="F55" s="24">
        <v>1496</v>
      </c>
      <c r="G55" s="25">
        <f t="shared" si="5"/>
        <v>6.4585761775244999E-2</v>
      </c>
      <c r="H55" s="26">
        <v>15.5</v>
      </c>
      <c r="I55" s="2" t="str">
        <f t="shared" si="4"/>
        <v>No</v>
      </c>
    </row>
    <row r="56" spans="1:9" x14ac:dyDescent="0.3">
      <c r="A56" s="32"/>
      <c r="B56" s="3" t="s">
        <v>67</v>
      </c>
      <c r="C56" s="3">
        <v>2</v>
      </c>
      <c r="D56" s="23">
        <v>62705</v>
      </c>
      <c r="E56" s="24">
        <v>90847</v>
      </c>
      <c r="F56" s="24">
        <v>6395</v>
      </c>
      <c r="G56" s="25">
        <f t="shared" si="5"/>
        <v>7.0393078472596779E-2</v>
      </c>
      <c r="H56" s="26">
        <v>12</v>
      </c>
      <c r="I56" s="2" t="str">
        <f t="shared" si="4"/>
        <v>No</v>
      </c>
    </row>
    <row r="57" spans="1:9" x14ac:dyDescent="0.3">
      <c r="A57" s="32"/>
      <c r="B57" s="4" t="s">
        <v>43</v>
      </c>
      <c r="C57" s="4">
        <v>2</v>
      </c>
      <c r="D57" s="23">
        <v>77759</v>
      </c>
      <c r="E57" s="24">
        <v>360</v>
      </c>
      <c r="F57" s="24">
        <v>0</v>
      </c>
      <c r="G57" s="25">
        <f t="shared" si="5"/>
        <v>0</v>
      </c>
      <c r="H57" s="26">
        <v>1</v>
      </c>
      <c r="I57" s="2" t="str">
        <f t="shared" si="4"/>
        <v>No</v>
      </c>
    </row>
    <row r="58" spans="1:9" x14ac:dyDescent="0.3">
      <c r="A58" s="32"/>
      <c r="B58" s="3" t="s">
        <v>74</v>
      </c>
      <c r="C58" s="3">
        <v>2</v>
      </c>
      <c r="D58" s="23">
        <v>58036</v>
      </c>
      <c r="E58" s="24">
        <v>4249</v>
      </c>
      <c r="F58" s="24">
        <v>425</v>
      </c>
      <c r="G58" s="25">
        <f t="shared" si="5"/>
        <v>0.10002353494939986</v>
      </c>
      <c r="H58" s="26">
        <v>11</v>
      </c>
      <c r="I58" s="10" t="str">
        <f t="shared" si="4"/>
        <v>Yes</v>
      </c>
    </row>
    <row r="59" spans="1:9" x14ac:dyDescent="0.3">
      <c r="A59" s="32"/>
      <c r="B59" s="3" t="s">
        <v>44</v>
      </c>
      <c r="C59" s="3">
        <v>2</v>
      </c>
      <c r="D59" s="23">
        <v>86192</v>
      </c>
      <c r="E59" s="24">
        <v>14423</v>
      </c>
      <c r="F59" s="24">
        <v>1028</v>
      </c>
      <c r="G59" s="25">
        <f t="shared" si="5"/>
        <v>7.1275046800249597E-2</v>
      </c>
      <c r="H59" s="26">
        <v>4</v>
      </c>
      <c r="I59" s="2" t="str">
        <f t="shared" si="4"/>
        <v>No</v>
      </c>
    </row>
    <row r="60" spans="1:9" x14ac:dyDescent="0.3">
      <c r="A60" s="32" t="s">
        <v>62</v>
      </c>
      <c r="B60" s="3" t="s">
        <v>45</v>
      </c>
      <c r="C60" s="3">
        <v>8</v>
      </c>
      <c r="D60" s="23">
        <v>24844</v>
      </c>
      <c r="E60" s="24">
        <v>1317</v>
      </c>
      <c r="F60" s="24">
        <v>37</v>
      </c>
      <c r="G60" s="25">
        <f t="shared" si="5"/>
        <v>2.8094153378891418E-2</v>
      </c>
      <c r="H60" s="26">
        <v>22</v>
      </c>
      <c r="I60" s="2" t="str">
        <f t="shared" si="4"/>
        <v>Yes</v>
      </c>
    </row>
    <row r="61" spans="1:9" x14ac:dyDescent="0.3">
      <c r="A61" s="32"/>
      <c r="B61" s="3" t="s">
        <v>46</v>
      </c>
      <c r="C61" s="3">
        <v>8</v>
      </c>
      <c r="D61" s="23">
        <v>33684</v>
      </c>
      <c r="E61" s="24">
        <v>472</v>
      </c>
      <c r="F61" s="24">
        <v>44</v>
      </c>
      <c r="G61" s="25">
        <f>F61/E61</f>
        <v>9.3220338983050849E-2</v>
      </c>
      <c r="H61" s="26">
        <v>24</v>
      </c>
      <c r="I61" s="2" t="str">
        <f t="shared" si="4"/>
        <v>Yes</v>
      </c>
    </row>
    <row r="62" spans="1:9" x14ac:dyDescent="0.3">
      <c r="A62" s="32"/>
      <c r="B62" s="3" t="s">
        <v>47</v>
      </c>
      <c r="C62" s="3">
        <v>8</v>
      </c>
      <c r="D62" s="23">
        <v>37500</v>
      </c>
      <c r="E62" s="24">
        <v>1440</v>
      </c>
      <c r="F62" s="24">
        <v>185</v>
      </c>
      <c r="G62" s="25">
        <f>F62/E62</f>
        <v>0.12847222222222221</v>
      </c>
      <c r="H62" s="26">
        <v>19</v>
      </c>
      <c r="I62" s="2" t="str">
        <f t="shared" si="4"/>
        <v>Yes</v>
      </c>
    </row>
    <row r="64" spans="1:9" ht="16.2" x14ac:dyDescent="0.3">
      <c r="A64" s="17" t="s">
        <v>93</v>
      </c>
    </row>
    <row r="65" spans="1:10" ht="16.2" x14ac:dyDescent="0.3">
      <c r="A65" s="31" t="s">
        <v>110</v>
      </c>
      <c r="B65" s="31"/>
      <c r="C65" s="31"/>
      <c r="D65" s="31"/>
      <c r="E65" s="31"/>
    </row>
    <row r="66" spans="1:10" ht="39" customHeight="1" x14ac:dyDescent="0.3">
      <c r="A66" s="43" t="s">
        <v>114</v>
      </c>
      <c r="B66" s="44"/>
      <c r="C66" s="44"/>
      <c r="D66" s="44"/>
      <c r="E66" s="44"/>
      <c r="F66" s="44"/>
      <c r="G66" s="44"/>
      <c r="H66" s="44"/>
      <c r="I66" s="44"/>
      <c r="J66" s="44"/>
    </row>
    <row r="67" spans="1:10" ht="16.2" x14ac:dyDescent="0.3">
      <c r="A67" s="31" t="s">
        <v>97</v>
      </c>
      <c r="B67" s="31"/>
      <c r="C67" s="31"/>
      <c r="D67" s="31"/>
      <c r="E67" s="31"/>
    </row>
    <row r="68" spans="1:10" ht="40.5" customHeight="1" x14ac:dyDescent="0.3">
      <c r="A68" s="41" t="s">
        <v>115</v>
      </c>
      <c r="B68" s="42"/>
      <c r="C68" s="42"/>
      <c r="D68" s="42"/>
      <c r="E68" s="42"/>
      <c r="F68" s="42"/>
      <c r="G68" s="42"/>
      <c r="H68" s="42"/>
      <c r="I68" s="42"/>
    </row>
    <row r="69" spans="1:10" ht="38.25" customHeight="1" x14ac:dyDescent="0.3">
      <c r="A69" s="41" t="s">
        <v>116</v>
      </c>
      <c r="B69" s="42"/>
      <c r="C69" s="42"/>
      <c r="D69" s="42"/>
      <c r="E69" s="42"/>
      <c r="F69" s="42"/>
      <c r="G69" s="42"/>
      <c r="H69" s="42"/>
      <c r="I69" s="42"/>
    </row>
    <row r="70" spans="1:10" ht="16.2" x14ac:dyDescent="0.3">
      <c r="A70" s="42" t="s">
        <v>109</v>
      </c>
      <c r="B70" s="42"/>
      <c r="C70" s="42"/>
      <c r="D70" s="42"/>
      <c r="E70" s="42"/>
    </row>
  </sheetData>
  <sortState ref="B4:I19">
    <sortCondition ref="B4:B19"/>
  </sortState>
  <mergeCells count="15">
    <mergeCell ref="A70:E70"/>
    <mergeCell ref="A69:I69"/>
    <mergeCell ref="A65:E65"/>
    <mergeCell ref="A67:E67"/>
    <mergeCell ref="A2:A3"/>
    <mergeCell ref="A4:A20"/>
    <mergeCell ref="A22:A33"/>
    <mergeCell ref="A46:A59"/>
    <mergeCell ref="A66:J66"/>
    <mergeCell ref="J40:S40"/>
    <mergeCell ref="J32:S32"/>
    <mergeCell ref="J27:S27"/>
    <mergeCell ref="A60:A62"/>
    <mergeCell ref="A68:I68"/>
    <mergeCell ref="A35:A44"/>
  </mergeCells>
  <printOptions horizontalCentered="1"/>
  <pageMargins left="0.7" right="0.7" top="0.75" bottom="0.75" header="0.3" footer="0.3"/>
  <pageSetup paperSize="136" orientation="landscape" r:id="rId1"/>
  <headerFooter>
    <oddHeader>&amp;C&amp;"-,Bold"&amp;20Table 2: Financial Hardship Determination for North Coast Communities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2016 DFA Criteria</vt:lpstr>
      <vt:lpstr>2016 ENF Criteria</vt:lpstr>
      <vt:lpstr>'2016 DFA Criteria'!Print_Titles</vt:lpstr>
      <vt:lpstr>'2016 ENF Criteria'!Print_Titles</vt:lpstr>
    </vt:vector>
  </TitlesOfParts>
  <Company>SWRCB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Agarwal, Shawn K.@Waterboards</dc:creator>
  <cp:lastModifiedBy>Staff</cp:lastModifiedBy>
  <cp:lastPrinted>2018-02-28T19:10:24Z</cp:lastPrinted>
  <dcterms:created xsi:type="dcterms:W3CDTF">2017-09-15T17:41:31Z</dcterms:created>
  <dcterms:modified xsi:type="dcterms:W3CDTF">2018-09-21T16:36:18Z</dcterms:modified>
</cp:coreProperties>
</file>