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45" windowWidth="9690" windowHeight="5985" activeTab="0"/>
  </bookViews>
  <sheets>
    <sheet name="CO" sheetId="1" r:id="rId1"/>
  </sheets>
  <definedNames>
    <definedName name="_xlnm.Print_Titles" localSheetId="0">'CO'!$A:$C,'CO'!$1:$3</definedName>
  </definedNames>
  <calcPr fullCalcOnLoad="1"/>
</workbook>
</file>

<file path=xl/sharedStrings.xml><?xml version="1.0" encoding="utf-8"?>
<sst xmlns="http://schemas.openxmlformats.org/spreadsheetml/2006/main" count="1401" uniqueCount="211">
  <si>
    <t>Cyanide</t>
  </si>
  <si>
    <t>Trichloroethylene</t>
  </si>
  <si>
    <t>1,1,1-Trichloroethane</t>
  </si>
  <si>
    <t>1,1-Dichloroethylene</t>
  </si>
  <si>
    <t>1,1-Dichloroethane</t>
  </si>
  <si>
    <t>1,2-dichloroethane</t>
  </si>
  <si>
    <t>Dibromochloromethane</t>
  </si>
  <si>
    <t>Dichlorobromomethane</t>
  </si>
  <si>
    <t>Carbon Tetrahloride</t>
  </si>
  <si>
    <t>Trans 1,2-Dichloroethylene</t>
  </si>
  <si>
    <t>Tetrachloroethylene</t>
  </si>
  <si>
    <t>Toluene</t>
  </si>
  <si>
    <t>Antimony</t>
  </si>
  <si>
    <t>Arsenic</t>
  </si>
  <si>
    <t>Beryllium</t>
  </si>
  <si>
    <t>Mercury</t>
  </si>
  <si>
    <t>Selenium</t>
  </si>
  <si>
    <t>Thallium</t>
  </si>
  <si>
    <t>2,4,6-trihlorophenol</t>
  </si>
  <si>
    <t>2-chlorophenol</t>
  </si>
  <si>
    <t>2,4-dihlorophenol</t>
  </si>
  <si>
    <t>2,4-dimethylphenol</t>
  </si>
  <si>
    <t>2-nitrophenol</t>
  </si>
  <si>
    <t>4-nitrophenol</t>
  </si>
  <si>
    <t>2,4-dinitrophenol</t>
  </si>
  <si>
    <t>Pentachlorophenol</t>
  </si>
  <si>
    <t>Phenol</t>
  </si>
  <si>
    <t>Acrolein</t>
  </si>
  <si>
    <t>Acrylonitrile</t>
  </si>
  <si>
    <t>Benzene</t>
  </si>
  <si>
    <t>Chlorobenzene</t>
  </si>
  <si>
    <t>1,1,2-trichloroethane</t>
  </si>
  <si>
    <t>1,1,2,2-tetrachlroethne</t>
  </si>
  <si>
    <t>Chloroethane</t>
  </si>
  <si>
    <t>Chloroform</t>
  </si>
  <si>
    <t>1,2-dichlooropropane</t>
  </si>
  <si>
    <t>1,3-dichloropropylene</t>
  </si>
  <si>
    <t>Ethylbenzene</t>
  </si>
  <si>
    <t>Methylene chloride</t>
  </si>
  <si>
    <t>Methyl chloride</t>
  </si>
  <si>
    <t>Methyl bromide</t>
  </si>
  <si>
    <t>Bromoform</t>
  </si>
  <si>
    <t>Vinyl chloride</t>
  </si>
  <si>
    <t>2-chloroethyl vinyl ether</t>
  </si>
  <si>
    <t>CV</t>
  </si>
  <si>
    <t>2,3,7,8-TCDD (Dioxin)</t>
  </si>
  <si>
    <t>Acenaphthene</t>
  </si>
  <si>
    <t>Acenaphthylene</t>
  </si>
  <si>
    <t>Anthracene</t>
  </si>
  <si>
    <t>Benzidine</t>
  </si>
  <si>
    <t>Chlordane</t>
  </si>
  <si>
    <t>NONE</t>
  </si>
  <si>
    <t>none</t>
  </si>
  <si>
    <t>MEC</t>
  </si>
  <si>
    <t>Lowest C</t>
  </si>
  <si>
    <t>MEC &gt;= Lowest C</t>
  </si>
  <si>
    <t>NO</t>
  </si>
  <si>
    <t>YES</t>
  </si>
  <si>
    <t>Go to Tier 2</t>
  </si>
  <si>
    <t>B&gt;C</t>
  </si>
  <si>
    <t>Tier 2 - Need limit?</t>
  </si>
  <si>
    <t>AMEL hh = ECA = C hh W &amp;O</t>
  </si>
  <si>
    <t>MDEL hh</t>
  </si>
  <si>
    <t>ECA acute multiplier</t>
  </si>
  <si>
    <t>LTA acute</t>
  </si>
  <si>
    <t>ECA chronic multiplier</t>
  </si>
  <si>
    <t>LTA chronic</t>
  </si>
  <si>
    <t>Lowest LTA</t>
  </si>
  <si>
    <t>AMEL multiplier</t>
  </si>
  <si>
    <t>AMELaq.life</t>
  </si>
  <si>
    <t>MDEL multiplier</t>
  </si>
  <si>
    <t>MDELaqlife</t>
  </si>
  <si>
    <t>Lowest AMEL</t>
  </si>
  <si>
    <t>Lowest MDEL</t>
  </si>
  <si>
    <t>CTR#</t>
  </si>
  <si>
    <t>5a</t>
  </si>
  <si>
    <t>5b</t>
  </si>
  <si>
    <t>Asbestos</t>
  </si>
  <si>
    <t>Bis(2-Chloroisopropyl) Ether</t>
  </si>
  <si>
    <t>Bis(2-Ethylhexyl) Phthalate</t>
  </si>
  <si>
    <t>4-Bromophenyl Phenyl Ether</t>
  </si>
  <si>
    <t>Butylbenzyl Phthalate</t>
  </si>
  <si>
    <t>2-Chloronaphthalene</t>
  </si>
  <si>
    <t>4-Chlorophenyl Phenyl Ether</t>
  </si>
  <si>
    <t>Benzo(a)Anthracene</t>
  </si>
  <si>
    <t>Benzo(a)Pyrene</t>
  </si>
  <si>
    <t>Benzo(b)Fluoranthene</t>
  </si>
  <si>
    <t>Benzo(ghi)Perylene</t>
  </si>
  <si>
    <t>Benzo(k)Fluoranthene</t>
  </si>
  <si>
    <t>Bis(2-Chloroethyl)Ether</t>
  </si>
  <si>
    <t>1,2-Dichlorobenzene</t>
  </si>
  <si>
    <t>1,3-Dichlorobenzene</t>
  </si>
  <si>
    <t>1,4-Dichlorobenzene</t>
  </si>
  <si>
    <t>Diethyl Phthalate</t>
  </si>
  <si>
    <t>Dimethyl Phthalate</t>
  </si>
  <si>
    <t>Di-n-Butyl Phthalate</t>
  </si>
  <si>
    <t>2,6-Dinitrotoluene</t>
  </si>
  <si>
    <t>Di-n-Octyl Phthalate</t>
  </si>
  <si>
    <t>Fluoranthene</t>
  </si>
  <si>
    <t>Fluorene</t>
  </si>
  <si>
    <t>Chrysene</t>
  </si>
  <si>
    <t>Dibenzo(a,h)Anthracene</t>
  </si>
  <si>
    <t>3,3'-Dichlorobenzidine</t>
  </si>
  <si>
    <t>2,4-Dinitrotoluene</t>
  </si>
  <si>
    <t>1,2-Diphenylhydrazine</t>
  </si>
  <si>
    <t>Hexachlorobenzene</t>
  </si>
  <si>
    <t>Hexachlorobutadiene</t>
  </si>
  <si>
    <t>Hexachlorocyclopentadiene</t>
  </si>
  <si>
    <t>Hexachloroethane</t>
  </si>
  <si>
    <t>Napthalene</t>
  </si>
  <si>
    <t>Nitrobenzene</t>
  </si>
  <si>
    <t>Indeno(1,2,3-cd)Pyrene</t>
  </si>
  <si>
    <t>Isophorone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</si>
  <si>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</si>
  <si>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</si>
  <si>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</si>
  <si>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</si>
  <si>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</si>
  <si>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</si>
  <si>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</si>
  <si>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</si>
  <si>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</si>
  <si>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delta-BHC</t>
  </si>
  <si>
    <t>4,4'-DDT</t>
  </si>
  <si>
    <t>4,4'-DDE</t>
  </si>
  <si>
    <t>4,4'-DDD</t>
  </si>
  <si>
    <t>Dieldrin</t>
  </si>
  <si>
    <t>alpha-Endosulfan</t>
  </si>
  <si>
    <t>beta-Endosulfan</t>
  </si>
  <si>
    <t>Endosulfan Sulfate</t>
  </si>
  <si>
    <t>Endrin</t>
  </si>
  <si>
    <t>Endrin Aldehyde</t>
  </si>
  <si>
    <t>Heptachlor</t>
  </si>
  <si>
    <t>Heptachlor Epoxide</t>
  </si>
  <si>
    <t>Polychlorinated biphenyls (PCBs)</t>
  </si>
  <si>
    <t>Toxaphene</t>
  </si>
  <si>
    <t>C hh O</t>
  </si>
  <si>
    <t>Human Health</t>
  </si>
  <si>
    <t>Freshwater</t>
  </si>
  <si>
    <t>C acute = CMC tot</t>
  </si>
  <si>
    <t>C chronic = CCC tot</t>
  </si>
  <si>
    <t>Saltwater</t>
  </si>
  <si>
    <t>Water &amp; Organism</t>
  </si>
  <si>
    <t>Recommendation</t>
  </si>
  <si>
    <t>HUMAN HEALTH CALCULATIONS</t>
  </si>
  <si>
    <t>AQUATIC LIFE CALCULATIONS</t>
  </si>
  <si>
    <t>REASONABLE POTENTIAL ANALYSIS (RPA)</t>
  </si>
  <si>
    <t>Tier 3 - other info. ?</t>
  </si>
  <si>
    <t>Fibers/L</t>
  </si>
  <si>
    <t>ECA acute multiplier (p.7)</t>
  </si>
  <si>
    <t>No Criteria Available</t>
  </si>
  <si>
    <t>No Limit - No Criteria Available</t>
  </si>
  <si>
    <t>Cadmium*</t>
  </si>
  <si>
    <t>Chromium III*</t>
  </si>
  <si>
    <t>Copper*</t>
  </si>
  <si>
    <t>Lead*</t>
  </si>
  <si>
    <t>Nickel*</t>
  </si>
  <si>
    <t>Silver*</t>
  </si>
  <si>
    <t>Zinc*</t>
  </si>
  <si>
    <t>Units</t>
  </si>
  <si>
    <t xml:space="preserve">   Aroclor 1016</t>
  </si>
  <si>
    <t xml:space="preserve">   Aroclor 1221</t>
  </si>
  <si>
    <t xml:space="preserve">   Aroclor 1232</t>
  </si>
  <si>
    <t xml:space="preserve">   Aroclor 1242</t>
  </si>
  <si>
    <t xml:space="preserve">   Aroclor 1248</t>
  </si>
  <si>
    <t xml:space="preserve">   Aroclor 1254</t>
  </si>
  <si>
    <t xml:space="preserve">   Aroclor 1260</t>
  </si>
  <si>
    <t>--</t>
  </si>
  <si>
    <t>PROPOSED LIMITS</t>
  </si>
  <si>
    <t>Bis(2-Chloroethoxy) methane</t>
  </si>
  <si>
    <t>AMEL aq.life</t>
  </si>
  <si>
    <t>MDEL aqlife</t>
  </si>
  <si>
    <t>MDEL/AMEL multiplier (n=4)</t>
  </si>
  <si>
    <t>AMEL multiplier (n=4)</t>
  </si>
  <si>
    <t>MDEL multiplier (n=4)</t>
  </si>
  <si>
    <t>Basin Plan</t>
  </si>
  <si>
    <t>Chromium VI</t>
  </si>
  <si>
    <t>gamma-BHC (aka Lindane)</t>
  </si>
  <si>
    <t>No</t>
  </si>
  <si>
    <t xml:space="preserve">Need Limit (Tier 1). Based on FW Aq life </t>
  </si>
  <si>
    <t>Not applicable C hh W&amp;O</t>
  </si>
  <si>
    <t>MDEL/ AMEL multiplier</t>
  </si>
  <si>
    <t>AMELhh = ECA = C hh O</t>
  </si>
  <si>
    <t>7x10^6</t>
  </si>
  <si>
    <t>None</t>
  </si>
  <si>
    <t>4.6x10^6</t>
  </si>
  <si>
    <t>2.9x10^6</t>
  </si>
  <si>
    <t>Tier 1 -Need limit?</t>
  </si>
  <si>
    <t>NA</t>
  </si>
  <si>
    <t>Narrative</t>
  </si>
  <si>
    <t>Reserved</t>
  </si>
  <si>
    <t>Tier 3 -need limit?</t>
  </si>
  <si>
    <t>Title 22 GWR</t>
  </si>
  <si>
    <t>CTR CRITERIA</t>
  </si>
  <si>
    <t>µg/L</t>
  </si>
  <si>
    <t>3x10^-5</t>
  </si>
  <si>
    <t xml:space="preserve">        Organisns Only</t>
  </si>
  <si>
    <t>FOOTNOTE:</t>
  </si>
  <si>
    <t>4,6-dinitro-o-resol                            (aka2-methyl-4,6-Dinitrophenol)</t>
  </si>
  <si>
    <t>3-Methyl-4-Chlorophenol                (aka P-chloro-m-resol)</t>
  </si>
  <si>
    <t>Need limit (Tier 1). RPA to exceed basin Plan WQO, which is more stringent than applicable CTR criteria.</t>
  </si>
  <si>
    <t>MDL&gt;C</t>
  </si>
  <si>
    <t>NAME</t>
  </si>
  <si>
    <t>No RP - No CTR based limit</t>
  </si>
  <si>
    <t xml:space="preserve">Need Limit (Tier 1). Based on human health organisms only </t>
  </si>
  <si>
    <t>Continuous Monitoring - Not enough data was available (only 6 values).</t>
  </si>
  <si>
    <t>Continuous Monitoring - No Limit</t>
  </si>
  <si>
    <t>These metals are hardness dependent. CTR criteria were calculated using an average receiving water hardness of 400 mg/L.</t>
  </si>
  <si>
    <t>B @ (SWE-5)</t>
  </si>
  <si>
    <t>MEC&gt;C</t>
  </si>
  <si>
    <t xml:space="preserve">*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</si>
</sst>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0.000"/>
    <numFmt numFmtId="167" formatCode="#,##0.0"/>
    <numFmt numFmtId="168" formatCode="0.0"/>
    <numFmt numFmtId="169" formatCode="0.0000000000"/>
    <numFmt numFmtId="170" formatCode="0.000E+00"/>
    <numFmt numFmtId="171" formatCode="0.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 quotePrefix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 quotePrefix="1">
      <alignment horizontal="left"/>
    </xf>
    <xf numFmtId="167" fontId="0" fillId="0" borderId="0" xfId="0" applyNumberFormat="1" applyAlignment="1">
      <alignment/>
    </xf>
    <xf numFmtId="0" fontId="1" fillId="0" borderId="0" xfId="0" applyFont="1" applyAlignment="1" quotePrefix="1">
      <alignment horizontal="left" wrapText="1"/>
    </xf>
    <xf numFmtId="0" fontId="0" fillId="0" borderId="0" xfId="0" applyAlignment="1" quotePrefix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quotePrefix="1">
      <alignment horizontal="left" wrapText="1"/>
    </xf>
    <xf numFmtId="0" fontId="1" fillId="0" borderId="0" xfId="0" applyFont="1" applyAlignment="1" quotePrefix="1">
      <alignment wrapText="1"/>
    </xf>
    <xf numFmtId="0" fontId="1" fillId="0" borderId="0" xfId="0" applyFont="1" applyFill="1" applyAlignment="1">
      <alignment horizontal="center" wrapText="1"/>
    </xf>
    <xf numFmtId="168" fontId="1" fillId="0" borderId="0" xfId="0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 quotePrefix="1">
      <alignment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ill="1" applyAlignment="1" quotePrefix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 quotePrefix="1">
      <alignment horizontal="left"/>
    </xf>
    <xf numFmtId="0" fontId="0" fillId="3" borderId="0" xfId="0" applyFill="1" applyAlignment="1">
      <alignment wrapText="1"/>
    </xf>
    <xf numFmtId="2" fontId="0" fillId="0" borderId="0" xfId="0" applyNumberFormat="1" applyFont="1" applyFill="1" applyAlignment="1" quotePrefix="1">
      <alignment horizontal="left"/>
    </xf>
    <xf numFmtId="168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71" fontId="1" fillId="0" borderId="0" xfId="0" applyNumberFormat="1" applyFont="1" applyAlignment="1">
      <alignment/>
    </xf>
    <xf numFmtId="170" fontId="0" fillId="0" borderId="0" xfId="0" applyNumberFormat="1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16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1" fontId="0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5"/>
  <sheetViews>
    <sheetView tabSelected="1" zoomScale="75" zoomScaleNormal="75" workbookViewId="0" topLeftCell="A1">
      <pane xSplit="3" ySplit="3" topLeftCell="AC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R12" sqref="AR12"/>
    </sheetView>
  </sheetViews>
  <sheetFormatPr defaultColWidth="9.140625" defaultRowHeight="12.75"/>
  <cols>
    <col min="1" max="1" width="7.7109375" style="0" customWidth="1"/>
    <col min="2" max="2" width="29.421875" style="0" customWidth="1"/>
    <col min="3" max="3" width="6.8515625" style="0" customWidth="1"/>
    <col min="4" max="4" width="7.140625" style="0" customWidth="1"/>
    <col min="5" max="5" width="10.28125" style="0" customWidth="1"/>
    <col min="6" max="6" width="10.140625" style="0" customWidth="1"/>
    <col min="7" max="7" width="9.8515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0.140625" style="0" customWidth="1"/>
    <col min="12" max="12" width="11.57421875" style="0" customWidth="1"/>
    <col min="13" max="13" width="8.00390625" style="0" customWidth="1"/>
    <col min="14" max="14" width="10.140625" style="0" customWidth="1"/>
    <col min="15" max="15" width="8.140625" style="0" customWidth="1"/>
    <col min="16" max="16" width="9.421875" style="0" customWidth="1"/>
    <col min="17" max="17" width="10.421875" style="0" customWidth="1"/>
    <col min="18" max="18" width="7.8515625" style="0" customWidth="1"/>
    <col min="19" max="19" width="14.7109375" style="0" hidden="1" customWidth="1"/>
    <col min="20" max="20" width="15.421875" style="0" hidden="1" customWidth="1"/>
    <col min="21" max="21" width="9.140625" style="0" hidden="1" customWidth="1"/>
    <col min="22" max="22" width="12.140625" style="0" customWidth="1"/>
    <col min="23" max="23" width="12.7109375" style="0" customWidth="1"/>
    <col min="24" max="24" width="12.00390625" style="0" customWidth="1"/>
    <col min="25" max="25" width="11.8515625" style="0" customWidth="1"/>
    <col min="27" max="27" width="11.8515625" style="0" customWidth="1"/>
    <col min="28" max="28" width="9.421875" style="0" customWidth="1"/>
    <col min="29" max="30" width="10.8515625" style="0" customWidth="1"/>
    <col min="31" max="32" width="10.7109375" style="0" customWidth="1"/>
    <col min="33" max="33" width="9.28125" style="0" customWidth="1"/>
    <col min="34" max="38" width="12.00390625" style="0" hidden="1" customWidth="1"/>
    <col min="39" max="39" width="4.140625" style="0" hidden="1" customWidth="1"/>
    <col min="40" max="40" width="8.57421875" style="0" hidden="1" customWidth="1"/>
    <col min="41" max="41" width="12.00390625" style="0" hidden="1" customWidth="1"/>
    <col min="42" max="42" width="9.421875" style="0" hidden="1" customWidth="1"/>
    <col min="43" max="43" width="12.00390625" style="0" hidden="1" customWidth="1"/>
    <col min="44" max="44" width="13.8515625" style="0" customWidth="1"/>
    <col min="45" max="45" width="13.7109375" style="0" customWidth="1"/>
    <col min="46" max="46" width="32.28125" style="0" customWidth="1"/>
  </cols>
  <sheetData>
    <row r="1" spans="1:46" ht="12.75">
      <c r="A1" s="88" t="s">
        <v>74</v>
      </c>
      <c r="B1" s="86" t="s">
        <v>202</v>
      </c>
      <c r="C1" s="86" t="s">
        <v>159</v>
      </c>
      <c r="D1" s="86" t="s">
        <v>44</v>
      </c>
      <c r="E1" s="86" t="s">
        <v>53</v>
      </c>
      <c r="F1" s="95" t="s">
        <v>193</v>
      </c>
      <c r="G1" s="94"/>
      <c r="H1" s="94"/>
      <c r="I1" s="94"/>
      <c r="J1" s="84" t="s">
        <v>175</v>
      </c>
      <c r="K1" s="79" t="s">
        <v>146</v>
      </c>
      <c r="L1" s="80"/>
      <c r="M1" s="80"/>
      <c r="N1" s="80"/>
      <c r="O1" s="80"/>
      <c r="P1" s="80"/>
      <c r="Q1" s="80"/>
      <c r="R1" s="80"/>
      <c r="S1" s="94" t="s">
        <v>144</v>
      </c>
      <c r="T1" s="94"/>
      <c r="U1" s="94"/>
      <c r="V1" s="94"/>
      <c r="W1" s="94"/>
      <c r="X1" s="94"/>
      <c r="Y1" s="94" t="s">
        <v>145</v>
      </c>
      <c r="Z1" s="94"/>
      <c r="AA1" s="94"/>
      <c r="AB1" s="94"/>
      <c r="AC1" s="94"/>
      <c r="AD1" s="94" t="s">
        <v>145</v>
      </c>
      <c r="AE1" s="94"/>
      <c r="AF1" s="94"/>
      <c r="AG1" s="94"/>
      <c r="AH1" s="94" t="s">
        <v>145</v>
      </c>
      <c r="AI1" s="94"/>
      <c r="AJ1" s="94"/>
      <c r="AK1" s="94"/>
      <c r="AL1" s="94"/>
      <c r="AM1" s="4"/>
      <c r="AN1" s="94" t="s">
        <v>145</v>
      </c>
      <c r="AO1" s="94"/>
      <c r="AP1" s="94"/>
      <c r="AQ1" s="94"/>
      <c r="AR1" s="94" t="s">
        <v>168</v>
      </c>
      <c r="AS1" s="87"/>
      <c r="AT1" s="88" t="s">
        <v>143</v>
      </c>
    </row>
    <row r="2" spans="1:46" ht="19.5" customHeight="1">
      <c r="A2" s="87"/>
      <c r="B2" s="87"/>
      <c r="C2" s="87"/>
      <c r="D2" s="87"/>
      <c r="E2" s="87"/>
      <c r="F2" s="81" t="s">
        <v>138</v>
      </c>
      <c r="G2" s="81"/>
      <c r="H2" s="84" t="s">
        <v>137</v>
      </c>
      <c r="I2" s="84"/>
      <c r="J2" s="85"/>
      <c r="K2" s="80"/>
      <c r="L2" s="80"/>
      <c r="M2" s="80"/>
      <c r="N2" s="80"/>
      <c r="O2" s="80"/>
      <c r="P2" s="80"/>
      <c r="Q2" s="80"/>
      <c r="R2" s="80"/>
      <c r="S2" s="91" t="s">
        <v>142</v>
      </c>
      <c r="T2" s="91"/>
      <c r="U2" s="91"/>
      <c r="V2" s="89" t="s">
        <v>196</v>
      </c>
      <c r="W2" s="90"/>
      <c r="X2" s="90"/>
      <c r="Y2" s="92" t="s">
        <v>138</v>
      </c>
      <c r="Z2" s="92"/>
      <c r="AA2" s="92"/>
      <c r="AB2" s="92"/>
      <c r="AC2" s="92"/>
      <c r="AD2" s="92" t="s">
        <v>138</v>
      </c>
      <c r="AE2" s="92"/>
      <c r="AF2" s="92"/>
      <c r="AG2" s="92"/>
      <c r="AH2" s="93" t="s">
        <v>141</v>
      </c>
      <c r="AI2" s="93"/>
      <c r="AJ2" s="93"/>
      <c r="AK2" s="93"/>
      <c r="AL2" s="93"/>
      <c r="AM2" s="5"/>
      <c r="AN2" s="93" t="s">
        <v>141</v>
      </c>
      <c r="AO2" s="93"/>
      <c r="AP2" s="93"/>
      <c r="AQ2" s="93"/>
      <c r="AR2" s="87"/>
      <c r="AS2" s="87"/>
      <c r="AT2" s="87"/>
    </row>
    <row r="3" spans="1:46" ht="52.5" customHeight="1">
      <c r="A3" s="87"/>
      <c r="B3" s="87"/>
      <c r="C3" s="87"/>
      <c r="D3" s="87"/>
      <c r="E3" s="87"/>
      <c r="F3" s="10" t="s">
        <v>139</v>
      </c>
      <c r="G3" s="10" t="s">
        <v>140</v>
      </c>
      <c r="H3" s="31" t="s">
        <v>180</v>
      </c>
      <c r="I3" s="2" t="s">
        <v>136</v>
      </c>
      <c r="J3" s="31" t="s">
        <v>192</v>
      </c>
      <c r="K3" s="10" t="s">
        <v>54</v>
      </c>
      <c r="L3" s="10" t="s">
        <v>55</v>
      </c>
      <c r="M3" s="31" t="s">
        <v>187</v>
      </c>
      <c r="N3" s="35" t="s">
        <v>208</v>
      </c>
      <c r="O3" s="2" t="s">
        <v>59</v>
      </c>
      <c r="P3" s="10" t="s">
        <v>60</v>
      </c>
      <c r="Q3" s="10" t="s">
        <v>147</v>
      </c>
      <c r="R3" s="31" t="s">
        <v>191</v>
      </c>
      <c r="S3" s="10" t="s">
        <v>61</v>
      </c>
      <c r="T3" s="10" t="s">
        <v>172</v>
      </c>
      <c r="U3" s="2" t="s">
        <v>62</v>
      </c>
      <c r="V3" s="31" t="s">
        <v>182</v>
      </c>
      <c r="W3" s="31" t="s">
        <v>181</v>
      </c>
      <c r="X3" s="31" t="s">
        <v>62</v>
      </c>
      <c r="Y3" s="10" t="s">
        <v>149</v>
      </c>
      <c r="Z3" s="10" t="s">
        <v>64</v>
      </c>
      <c r="AA3" s="10" t="s">
        <v>65</v>
      </c>
      <c r="AB3" s="10" t="s">
        <v>66</v>
      </c>
      <c r="AC3" s="10" t="s">
        <v>67</v>
      </c>
      <c r="AD3" s="10" t="s">
        <v>173</v>
      </c>
      <c r="AE3" s="33" t="s">
        <v>170</v>
      </c>
      <c r="AF3" s="10" t="s">
        <v>174</v>
      </c>
      <c r="AG3" s="33" t="s">
        <v>171</v>
      </c>
      <c r="AH3" s="10" t="s">
        <v>63</v>
      </c>
      <c r="AI3" s="2" t="s">
        <v>64</v>
      </c>
      <c r="AJ3" s="10" t="s">
        <v>65</v>
      </c>
      <c r="AK3" s="2" t="s">
        <v>66</v>
      </c>
      <c r="AL3" s="2" t="s">
        <v>67</v>
      </c>
      <c r="AM3" s="2"/>
      <c r="AN3" s="10" t="s">
        <v>68</v>
      </c>
      <c r="AO3" s="7" t="s">
        <v>69</v>
      </c>
      <c r="AP3" s="10" t="s">
        <v>70</v>
      </c>
      <c r="AQ3" s="7" t="s">
        <v>71</v>
      </c>
      <c r="AR3" s="10" t="s">
        <v>72</v>
      </c>
      <c r="AS3" s="10" t="s">
        <v>73</v>
      </c>
      <c r="AT3" s="87"/>
    </row>
    <row r="4" spans="1:46" s="14" customFormat="1" ht="25.5">
      <c r="A4" s="14">
        <v>1</v>
      </c>
      <c r="B4" s="12" t="s">
        <v>12</v>
      </c>
      <c r="C4" t="s">
        <v>194</v>
      </c>
      <c r="D4" s="55">
        <v>0.6</v>
      </c>
      <c r="E4" s="56">
        <v>0.7</v>
      </c>
      <c r="F4" s="14" t="s">
        <v>51</v>
      </c>
      <c r="G4" s="14" t="s">
        <v>51</v>
      </c>
      <c r="H4" s="14">
        <v>14</v>
      </c>
      <c r="I4" s="14">
        <v>4300</v>
      </c>
      <c r="J4" s="14">
        <v>6</v>
      </c>
      <c r="K4" s="14">
        <v>6</v>
      </c>
      <c r="L4" s="14" t="str">
        <f aca="true" t="shared" si="0" ref="L4:L19">IF(E4&gt;K4,"YES","No")</f>
        <v>No</v>
      </c>
      <c r="M4" s="18" t="s">
        <v>58</v>
      </c>
      <c r="N4" s="60">
        <v>1.2</v>
      </c>
      <c r="O4" s="19" t="s">
        <v>178</v>
      </c>
      <c r="P4" s="15" t="s">
        <v>56</v>
      </c>
      <c r="Q4" s="14" t="s">
        <v>56</v>
      </c>
      <c r="R4" s="14" t="s">
        <v>56</v>
      </c>
      <c r="AH4" s="14">
        <f>Y4</f>
        <v>0</v>
      </c>
      <c r="AI4" s="14" t="e">
        <f>AH4*#REF!</f>
        <v>#REF!</v>
      </c>
      <c r="AJ4" s="14">
        <f>AA4</f>
        <v>0</v>
      </c>
      <c r="AK4" s="14" t="e">
        <f>AJ4*#REF!</f>
        <v>#REF!</v>
      </c>
      <c r="AN4" s="14">
        <f>AD4</f>
        <v>0</v>
      </c>
      <c r="AO4" s="14">
        <f>AN4*AL4</f>
        <v>0</v>
      </c>
      <c r="AP4" s="14">
        <f>AF4</f>
        <v>0</v>
      </c>
      <c r="AQ4" s="14">
        <f>AP4*AL4</f>
        <v>0</v>
      </c>
      <c r="AS4" s="51"/>
      <c r="AT4" s="64" t="s">
        <v>203</v>
      </c>
    </row>
    <row r="5" spans="1:46" s="14" customFormat="1" ht="25.5">
      <c r="A5" s="14">
        <v>2</v>
      </c>
      <c r="B5" s="12" t="s">
        <v>13</v>
      </c>
      <c r="C5" t="s">
        <v>194</v>
      </c>
      <c r="D5" s="55">
        <v>0.6</v>
      </c>
      <c r="E5" s="56">
        <v>2.4</v>
      </c>
      <c r="F5" s="14">
        <v>340</v>
      </c>
      <c r="G5" s="14">
        <v>150</v>
      </c>
      <c r="H5" s="14" t="s">
        <v>51</v>
      </c>
      <c r="I5" s="14" t="s">
        <v>51</v>
      </c>
      <c r="J5" s="12">
        <v>50</v>
      </c>
      <c r="K5" s="14">
        <v>50</v>
      </c>
      <c r="L5" s="14" t="str">
        <f t="shared" si="0"/>
        <v>No</v>
      </c>
      <c r="M5" s="18" t="s">
        <v>58</v>
      </c>
      <c r="N5" s="60">
        <v>3.9</v>
      </c>
      <c r="O5" s="19" t="s">
        <v>178</v>
      </c>
      <c r="P5" s="15" t="s">
        <v>56</v>
      </c>
      <c r="Q5" s="14" t="s">
        <v>56</v>
      </c>
      <c r="R5" s="14" t="s">
        <v>56</v>
      </c>
      <c r="AR5" s="25"/>
      <c r="AS5" s="26"/>
      <c r="AT5" s="64" t="s">
        <v>203</v>
      </c>
    </row>
    <row r="6" spans="1:46" s="12" customFormat="1" ht="25.5">
      <c r="A6" s="12">
        <v>3</v>
      </c>
      <c r="B6" s="12" t="s">
        <v>14</v>
      </c>
      <c r="C6" s="8" t="s">
        <v>194</v>
      </c>
      <c r="D6" s="55">
        <v>0.6</v>
      </c>
      <c r="E6" s="58">
        <v>0.5</v>
      </c>
      <c r="F6" s="12" t="s">
        <v>51</v>
      </c>
      <c r="G6" s="12" t="s">
        <v>51</v>
      </c>
      <c r="H6" s="12" t="s">
        <v>189</v>
      </c>
      <c r="I6" s="12" t="s">
        <v>189</v>
      </c>
      <c r="J6" s="12">
        <v>4</v>
      </c>
      <c r="K6" s="12">
        <v>4</v>
      </c>
      <c r="L6" s="14" t="str">
        <f t="shared" si="0"/>
        <v>No</v>
      </c>
      <c r="M6" s="18" t="s">
        <v>58</v>
      </c>
      <c r="N6" s="73">
        <v>0.5</v>
      </c>
      <c r="O6" s="17" t="s">
        <v>178</v>
      </c>
      <c r="P6" s="28" t="s">
        <v>56</v>
      </c>
      <c r="Q6" s="12" t="s">
        <v>56</v>
      </c>
      <c r="R6" s="12" t="s">
        <v>56</v>
      </c>
      <c r="AH6" s="12">
        <f>Y6</f>
        <v>0</v>
      </c>
      <c r="AI6" s="12" t="e">
        <f>AH6*#REF!</f>
        <v>#REF!</v>
      </c>
      <c r="AJ6" s="12">
        <f>AA6</f>
        <v>0</v>
      </c>
      <c r="AK6" s="12" t="e">
        <f>AJ6*#REF!</f>
        <v>#REF!</v>
      </c>
      <c r="AN6" s="12">
        <f>AD6</f>
        <v>0</v>
      </c>
      <c r="AO6" s="12">
        <f aca="true" t="shared" si="1" ref="AO6:AO69">AN6*AL6</f>
        <v>0</v>
      </c>
      <c r="AP6" s="12">
        <f>AF6</f>
        <v>0</v>
      </c>
      <c r="AQ6" s="12">
        <f aca="true" t="shared" si="2" ref="AQ6:AQ69">AP6*AL6</f>
        <v>0</v>
      </c>
      <c r="AR6" s="22"/>
      <c r="AS6" s="22"/>
      <c r="AT6" s="64" t="s">
        <v>203</v>
      </c>
    </row>
    <row r="7" spans="1:46" s="14" customFormat="1" ht="25.5">
      <c r="A7" s="14">
        <v>4</v>
      </c>
      <c r="B7" s="12" t="s">
        <v>152</v>
      </c>
      <c r="C7" t="s">
        <v>194</v>
      </c>
      <c r="D7" s="55">
        <v>0.6</v>
      </c>
      <c r="E7" s="56">
        <v>0.3</v>
      </c>
      <c r="F7" s="18">
        <v>21.58</v>
      </c>
      <c r="G7" s="18">
        <v>7.31</v>
      </c>
      <c r="H7" s="14" t="s">
        <v>189</v>
      </c>
      <c r="I7" s="14" t="s">
        <v>189</v>
      </c>
      <c r="J7" s="12">
        <v>5</v>
      </c>
      <c r="K7" s="14">
        <v>5</v>
      </c>
      <c r="L7" s="14" t="str">
        <f t="shared" si="0"/>
        <v>No</v>
      </c>
      <c r="M7" s="18" t="s">
        <v>58</v>
      </c>
      <c r="N7" s="60">
        <v>0.4</v>
      </c>
      <c r="O7" s="19" t="s">
        <v>178</v>
      </c>
      <c r="P7" s="15" t="s">
        <v>56</v>
      </c>
      <c r="Q7" s="14" t="s">
        <v>56</v>
      </c>
      <c r="R7" s="14" t="s">
        <v>56</v>
      </c>
      <c r="AH7" s="14">
        <f aca="true" t="shared" si="3" ref="AH7:AH70">Y7</f>
        <v>0</v>
      </c>
      <c r="AI7" s="14" t="e">
        <f>AH7*#REF!</f>
        <v>#REF!</v>
      </c>
      <c r="AJ7" s="14">
        <f aca="true" t="shared" si="4" ref="AJ7:AJ70">AA7</f>
        <v>0</v>
      </c>
      <c r="AK7" s="14" t="e">
        <f>AJ7*#REF!</f>
        <v>#REF!</v>
      </c>
      <c r="AN7" s="14">
        <f aca="true" t="shared" si="5" ref="AN7:AN70">AD7</f>
        <v>0</v>
      </c>
      <c r="AO7" s="14">
        <f t="shared" si="1"/>
        <v>0</v>
      </c>
      <c r="AP7" s="14">
        <f aca="true" t="shared" si="6" ref="AP7:AP70">AF7</f>
        <v>0</v>
      </c>
      <c r="AQ7" s="14">
        <f t="shared" si="2"/>
        <v>0</v>
      </c>
      <c r="AS7" s="20"/>
      <c r="AT7" s="64" t="s">
        <v>203</v>
      </c>
    </row>
    <row r="8" spans="1:46" s="14" customFormat="1" ht="25.5">
      <c r="A8" s="14" t="s">
        <v>75</v>
      </c>
      <c r="B8" s="14" t="s">
        <v>153</v>
      </c>
      <c r="C8" t="s">
        <v>194</v>
      </c>
      <c r="D8" s="55">
        <v>0.6</v>
      </c>
      <c r="E8" s="56">
        <v>1.8</v>
      </c>
      <c r="F8" s="18">
        <v>5404</v>
      </c>
      <c r="G8" s="18">
        <v>644</v>
      </c>
      <c r="H8" s="14" t="s">
        <v>189</v>
      </c>
      <c r="I8" s="14" t="s">
        <v>189</v>
      </c>
      <c r="J8" s="12"/>
      <c r="K8" s="14">
        <v>644</v>
      </c>
      <c r="L8" s="14" t="str">
        <f t="shared" si="0"/>
        <v>No</v>
      </c>
      <c r="M8" s="18" t="s">
        <v>58</v>
      </c>
      <c r="N8" s="60">
        <v>36</v>
      </c>
      <c r="O8" s="19" t="s">
        <v>178</v>
      </c>
      <c r="P8" s="15" t="s">
        <v>56</v>
      </c>
      <c r="Q8" s="14" t="s">
        <v>56</v>
      </c>
      <c r="R8" s="14" t="s">
        <v>56</v>
      </c>
      <c r="AH8" s="14">
        <f t="shared" si="3"/>
        <v>0</v>
      </c>
      <c r="AI8" s="14" t="e">
        <f>AH8*#REF!</f>
        <v>#REF!</v>
      </c>
      <c r="AJ8" s="14">
        <f t="shared" si="4"/>
        <v>0</v>
      </c>
      <c r="AK8" s="14" t="e">
        <f>AJ8*#REF!</f>
        <v>#REF!</v>
      </c>
      <c r="AN8" s="14">
        <f t="shared" si="5"/>
        <v>0</v>
      </c>
      <c r="AO8" s="14">
        <f t="shared" si="1"/>
        <v>0</v>
      </c>
      <c r="AP8" s="14">
        <f t="shared" si="6"/>
        <v>0</v>
      </c>
      <c r="AQ8" s="14">
        <f t="shared" si="2"/>
        <v>0</v>
      </c>
      <c r="AR8" s="51"/>
      <c r="AS8" s="51"/>
      <c r="AT8" s="64" t="s">
        <v>203</v>
      </c>
    </row>
    <row r="9" spans="1:46" s="14" customFormat="1" ht="25.5">
      <c r="A9" s="14" t="s">
        <v>76</v>
      </c>
      <c r="B9" s="12" t="s">
        <v>176</v>
      </c>
      <c r="C9" t="s">
        <v>194</v>
      </c>
      <c r="D9" s="55">
        <v>0.6</v>
      </c>
      <c r="E9" s="58">
        <v>0.05</v>
      </c>
      <c r="F9" s="18">
        <f>16/0.982</f>
        <v>16.293279022403258</v>
      </c>
      <c r="G9" s="18">
        <f>11/0.962</f>
        <v>11.434511434511435</v>
      </c>
      <c r="H9" s="14" t="s">
        <v>189</v>
      </c>
      <c r="I9" s="14" t="s">
        <v>189</v>
      </c>
      <c r="J9" s="12">
        <v>50</v>
      </c>
      <c r="K9" s="14">
        <v>11</v>
      </c>
      <c r="L9" s="14" t="str">
        <f t="shared" si="0"/>
        <v>No</v>
      </c>
      <c r="M9" s="18" t="s">
        <v>58</v>
      </c>
      <c r="N9" s="60">
        <v>0.64</v>
      </c>
      <c r="O9" s="19" t="s">
        <v>178</v>
      </c>
      <c r="P9" s="15" t="s">
        <v>56</v>
      </c>
      <c r="Q9" s="14" t="s">
        <v>56</v>
      </c>
      <c r="R9" s="14" t="s">
        <v>56</v>
      </c>
      <c r="AH9" s="14">
        <f t="shared" si="3"/>
        <v>0</v>
      </c>
      <c r="AI9" s="14" t="e">
        <f>AH9*#REF!</f>
        <v>#REF!</v>
      </c>
      <c r="AJ9" s="14">
        <f t="shared" si="4"/>
        <v>0</v>
      </c>
      <c r="AK9" s="14" t="e">
        <f>AJ9*#REF!</f>
        <v>#REF!</v>
      </c>
      <c r="AN9" s="14">
        <f t="shared" si="5"/>
        <v>0</v>
      </c>
      <c r="AO9" s="14">
        <f t="shared" si="1"/>
        <v>0</v>
      </c>
      <c r="AP9" s="14">
        <f t="shared" si="6"/>
        <v>0</v>
      </c>
      <c r="AQ9" s="14">
        <f t="shared" si="2"/>
        <v>0</v>
      </c>
      <c r="AS9" s="20"/>
      <c r="AT9" s="64" t="s">
        <v>203</v>
      </c>
    </row>
    <row r="10" spans="1:46" ht="35.25" customHeight="1">
      <c r="A10" s="14">
        <v>6</v>
      </c>
      <c r="B10" s="21" t="s">
        <v>154</v>
      </c>
      <c r="C10" s="14" t="s">
        <v>194</v>
      </c>
      <c r="D10" s="70">
        <v>0.6</v>
      </c>
      <c r="E10" s="57">
        <v>7</v>
      </c>
      <c r="F10" s="18">
        <v>51.68</v>
      </c>
      <c r="G10" s="18">
        <v>30.5</v>
      </c>
      <c r="H10" s="14">
        <v>1300</v>
      </c>
      <c r="I10" s="14" t="s">
        <v>51</v>
      </c>
      <c r="J10" s="21"/>
      <c r="K10" s="14">
        <v>31</v>
      </c>
      <c r="L10" s="12" t="str">
        <f t="shared" si="0"/>
        <v>No</v>
      </c>
      <c r="M10" s="18" t="s">
        <v>58</v>
      </c>
      <c r="N10" s="71">
        <v>9.4</v>
      </c>
      <c r="O10" s="19" t="s">
        <v>178</v>
      </c>
      <c r="P10" s="15" t="s">
        <v>56</v>
      </c>
      <c r="Q10" s="14" t="s">
        <v>56</v>
      </c>
      <c r="R10" s="14" t="s">
        <v>56</v>
      </c>
      <c r="X10" s="21"/>
      <c r="Z10" s="21"/>
      <c r="AB10" s="21"/>
      <c r="AC10" s="21"/>
      <c r="AE10" s="21"/>
      <c r="AG10" s="21"/>
      <c r="AH10">
        <f t="shared" si="3"/>
        <v>0</v>
      </c>
      <c r="AI10" t="e">
        <f>AH10*#REF!</f>
        <v>#REF!</v>
      </c>
      <c r="AJ10">
        <f t="shared" si="4"/>
        <v>0</v>
      </c>
      <c r="AK10" t="e">
        <f>AJ10*#REF!</f>
        <v>#REF!</v>
      </c>
      <c r="AN10">
        <f t="shared" si="5"/>
        <v>0</v>
      </c>
      <c r="AO10">
        <f t="shared" si="1"/>
        <v>0</v>
      </c>
      <c r="AP10">
        <f t="shared" si="6"/>
        <v>0</v>
      </c>
      <c r="AQ10">
        <f t="shared" si="2"/>
        <v>0</v>
      </c>
      <c r="AR10" s="37"/>
      <c r="AS10" s="37"/>
      <c r="AT10" s="64" t="s">
        <v>203</v>
      </c>
    </row>
    <row r="11" spans="1:46" s="12" customFormat="1" ht="25.5">
      <c r="A11" s="12">
        <v>7</v>
      </c>
      <c r="B11" s="12" t="s">
        <v>155</v>
      </c>
      <c r="C11" s="8" t="s">
        <v>194</v>
      </c>
      <c r="D11" s="55">
        <v>0.6</v>
      </c>
      <c r="E11" s="56">
        <v>0.9</v>
      </c>
      <c r="F11" s="13">
        <v>476.82</v>
      </c>
      <c r="G11" s="13">
        <v>18.58</v>
      </c>
      <c r="H11" s="12" t="s">
        <v>189</v>
      </c>
      <c r="I11" s="12" t="s">
        <v>189</v>
      </c>
      <c r="K11" s="12">
        <v>19</v>
      </c>
      <c r="L11" s="14" t="str">
        <f t="shared" si="0"/>
        <v>No</v>
      </c>
      <c r="M11" s="18" t="s">
        <v>58</v>
      </c>
      <c r="N11" s="60">
        <v>1.5</v>
      </c>
      <c r="O11" s="17" t="s">
        <v>178</v>
      </c>
      <c r="P11" s="17" t="s">
        <v>56</v>
      </c>
      <c r="Q11" s="13" t="s">
        <v>56</v>
      </c>
      <c r="R11" s="61" t="s">
        <v>56</v>
      </c>
      <c r="AR11" s="50"/>
      <c r="AS11" s="47"/>
      <c r="AT11" s="64" t="s">
        <v>203</v>
      </c>
    </row>
    <row r="12" spans="1:46" s="12" customFormat="1" ht="35.25" customHeight="1">
      <c r="A12" s="76">
        <v>8</v>
      </c>
      <c r="B12" s="77" t="s">
        <v>15</v>
      </c>
      <c r="C12" s="12" t="s">
        <v>194</v>
      </c>
      <c r="D12" s="70">
        <v>0.6</v>
      </c>
      <c r="E12" s="59">
        <v>0.2</v>
      </c>
      <c r="F12" s="13" t="s">
        <v>190</v>
      </c>
      <c r="G12" s="13" t="s">
        <v>190</v>
      </c>
      <c r="H12" s="12">
        <v>0.05</v>
      </c>
      <c r="I12" s="12">
        <v>0.051</v>
      </c>
      <c r="J12" s="12">
        <v>2</v>
      </c>
      <c r="K12" s="12">
        <v>0.05</v>
      </c>
      <c r="L12" s="21" t="s">
        <v>209</v>
      </c>
      <c r="M12" s="18" t="s">
        <v>58</v>
      </c>
      <c r="N12" s="71">
        <v>0.2</v>
      </c>
      <c r="O12" s="68" t="s">
        <v>57</v>
      </c>
      <c r="P12" s="68" t="s">
        <v>57</v>
      </c>
      <c r="S12" s="12">
        <f>H12</f>
        <v>0.05</v>
      </c>
      <c r="T12" s="12">
        <v>2.91</v>
      </c>
      <c r="U12" s="12">
        <f>S12*T12</f>
        <v>0.14550000000000002</v>
      </c>
      <c r="V12" s="12">
        <v>0.051</v>
      </c>
      <c r="W12" s="12">
        <v>2.01</v>
      </c>
      <c r="X12" s="21">
        <f>I12*W12</f>
        <v>0.10250999999999998</v>
      </c>
      <c r="Y12" s="12">
        <v>0.321</v>
      </c>
      <c r="Z12" s="21" t="e">
        <f>F12*Y12</f>
        <v>#VALUE!</v>
      </c>
      <c r="AA12" s="12">
        <v>0.527</v>
      </c>
      <c r="AB12" s="21" t="e">
        <f>G12*AA12</f>
        <v>#VALUE!</v>
      </c>
      <c r="AC12" s="21" t="e">
        <f>MIN(Z12,AB12)</f>
        <v>#VALUE!</v>
      </c>
      <c r="AD12" s="12">
        <v>1.55</v>
      </c>
      <c r="AE12" s="21" t="e">
        <f>AC12*AD12</f>
        <v>#VALUE!</v>
      </c>
      <c r="AF12" s="12">
        <v>3.11</v>
      </c>
      <c r="AG12" s="21" t="e">
        <f>AC12*AF12</f>
        <v>#VALUE!</v>
      </c>
      <c r="AH12" s="12">
        <f t="shared" si="3"/>
        <v>0.321</v>
      </c>
      <c r="AI12" s="12" t="e">
        <f>AH12*#REF!</f>
        <v>#REF!</v>
      </c>
      <c r="AJ12" s="12">
        <f t="shared" si="4"/>
        <v>0.527</v>
      </c>
      <c r="AK12" s="12" t="e">
        <f>AJ12*#REF!</f>
        <v>#REF!</v>
      </c>
      <c r="AN12" s="12">
        <f t="shared" si="5"/>
        <v>1.55</v>
      </c>
      <c r="AO12" s="12">
        <f t="shared" si="1"/>
        <v>0</v>
      </c>
      <c r="AP12" s="12">
        <f t="shared" si="6"/>
        <v>3.11</v>
      </c>
      <c r="AQ12" s="12">
        <f t="shared" si="2"/>
        <v>0</v>
      </c>
      <c r="AR12" s="65">
        <v>0.051</v>
      </c>
      <c r="AS12" s="66">
        <v>0.1</v>
      </c>
      <c r="AT12" s="34" t="s">
        <v>204</v>
      </c>
    </row>
    <row r="13" spans="1:46" s="12" customFormat="1" ht="25.5">
      <c r="A13" s="12">
        <v>9</v>
      </c>
      <c r="B13" s="12" t="s">
        <v>156</v>
      </c>
      <c r="C13" t="s">
        <v>194</v>
      </c>
      <c r="D13" s="55">
        <v>0.6</v>
      </c>
      <c r="E13" s="56">
        <v>3.4</v>
      </c>
      <c r="F13" s="13">
        <v>1516</v>
      </c>
      <c r="G13" s="13">
        <v>169</v>
      </c>
      <c r="H13" s="12">
        <v>610</v>
      </c>
      <c r="I13" s="12">
        <v>4600</v>
      </c>
      <c r="J13" s="12">
        <v>100</v>
      </c>
      <c r="K13" s="12">
        <v>100</v>
      </c>
      <c r="L13" s="14" t="str">
        <f t="shared" si="0"/>
        <v>No</v>
      </c>
      <c r="M13" s="13" t="s">
        <v>58</v>
      </c>
      <c r="N13" s="60">
        <v>10</v>
      </c>
      <c r="O13" s="17" t="s">
        <v>178</v>
      </c>
      <c r="P13" s="15" t="s">
        <v>56</v>
      </c>
      <c r="Q13" s="12" t="s">
        <v>56</v>
      </c>
      <c r="R13" s="12" t="s">
        <v>56</v>
      </c>
      <c r="AH13" s="12">
        <f t="shared" si="3"/>
        <v>0</v>
      </c>
      <c r="AI13" s="12" t="e">
        <f>AH13*#REF!</f>
        <v>#REF!</v>
      </c>
      <c r="AJ13" s="12">
        <f t="shared" si="4"/>
        <v>0</v>
      </c>
      <c r="AK13" s="12" t="e">
        <f>AJ13*#REF!</f>
        <v>#REF!</v>
      </c>
      <c r="AN13" s="12">
        <f t="shared" si="5"/>
        <v>0</v>
      </c>
      <c r="AO13" s="12">
        <f t="shared" si="1"/>
        <v>0</v>
      </c>
      <c r="AP13" s="12">
        <f t="shared" si="6"/>
        <v>0</v>
      </c>
      <c r="AQ13" s="12">
        <f t="shared" si="2"/>
        <v>0</v>
      </c>
      <c r="AS13" s="22"/>
      <c r="AT13" s="64" t="s">
        <v>203</v>
      </c>
    </row>
    <row r="14" spans="1:46" s="14" customFormat="1" ht="36" customHeight="1">
      <c r="A14" s="78">
        <v>10</v>
      </c>
      <c r="B14" s="77" t="s">
        <v>16</v>
      </c>
      <c r="C14" s="14" t="s">
        <v>194</v>
      </c>
      <c r="D14" s="70">
        <v>0.6</v>
      </c>
      <c r="E14" s="59">
        <v>2</v>
      </c>
      <c r="F14" s="18" t="s">
        <v>190</v>
      </c>
      <c r="G14" s="18">
        <v>5</v>
      </c>
      <c r="H14" s="14" t="s">
        <v>189</v>
      </c>
      <c r="I14" s="14" t="s">
        <v>189</v>
      </c>
      <c r="J14" s="12">
        <v>50</v>
      </c>
      <c r="K14" s="14">
        <v>5</v>
      </c>
      <c r="L14" s="12" t="str">
        <f t="shared" si="0"/>
        <v>No</v>
      </c>
      <c r="M14" s="13" t="s">
        <v>58</v>
      </c>
      <c r="N14" s="71">
        <v>25</v>
      </c>
      <c r="O14" s="68" t="s">
        <v>57</v>
      </c>
      <c r="P14" s="15"/>
      <c r="V14" s="14" t="s">
        <v>51</v>
      </c>
      <c r="W14" s="14">
        <v>2.01</v>
      </c>
      <c r="X14" s="21" t="e">
        <f>I14*W14</f>
        <v>#VALUE!</v>
      </c>
      <c r="Y14" s="14">
        <v>0.321</v>
      </c>
      <c r="Z14" s="21" t="e">
        <f>F14*Y14</f>
        <v>#VALUE!</v>
      </c>
      <c r="AA14" s="14">
        <v>0.527</v>
      </c>
      <c r="AB14" s="21">
        <f>G14*AA14</f>
        <v>2.6350000000000002</v>
      </c>
      <c r="AC14" s="21">
        <v>2.635</v>
      </c>
      <c r="AD14" s="14">
        <v>1.55</v>
      </c>
      <c r="AE14" s="21">
        <f>AC14*AD14</f>
        <v>4.08425</v>
      </c>
      <c r="AF14" s="14">
        <v>3.11</v>
      </c>
      <c r="AG14" s="21">
        <f>AC14*AF14</f>
        <v>8.194849999999999</v>
      </c>
      <c r="AH14" s="14">
        <f t="shared" si="3"/>
        <v>0.321</v>
      </c>
      <c r="AI14" s="14" t="e">
        <f>AH14*#REF!</f>
        <v>#REF!</v>
      </c>
      <c r="AJ14" s="14">
        <f t="shared" si="4"/>
        <v>0.527</v>
      </c>
      <c r="AK14" s="14" t="e">
        <f>AJ14*#REF!</f>
        <v>#REF!</v>
      </c>
      <c r="AN14" s="14">
        <f t="shared" si="5"/>
        <v>1.55</v>
      </c>
      <c r="AO14" s="14">
        <f t="shared" si="1"/>
        <v>0</v>
      </c>
      <c r="AP14" s="14">
        <f t="shared" si="6"/>
        <v>3.11</v>
      </c>
      <c r="AQ14" s="14">
        <f t="shared" si="2"/>
        <v>0</v>
      </c>
      <c r="AR14" s="37">
        <f>MIN(V14,AE14)</f>
        <v>4.08425</v>
      </c>
      <c r="AS14" s="37">
        <v>8.2</v>
      </c>
      <c r="AT14" s="34" t="s">
        <v>179</v>
      </c>
    </row>
    <row r="15" spans="1:46" s="14" customFormat="1" ht="25.5">
      <c r="A15" s="14">
        <v>11</v>
      </c>
      <c r="B15" s="12" t="s">
        <v>157</v>
      </c>
      <c r="C15" t="s">
        <v>194</v>
      </c>
      <c r="D15" s="55">
        <v>0.6</v>
      </c>
      <c r="E15" s="56">
        <v>0.4</v>
      </c>
      <c r="F15" s="18">
        <v>44.05</v>
      </c>
      <c r="G15" s="18" t="s">
        <v>52</v>
      </c>
      <c r="H15" s="14" t="s">
        <v>51</v>
      </c>
      <c r="I15" s="14" t="s">
        <v>51</v>
      </c>
      <c r="J15" s="12"/>
      <c r="K15" s="14">
        <v>44</v>
      </c>
      <c r="L15" s="14" t="str">
        <f t="shared" si="0"/>
        <v>No</v>
      </c>
      <c r="M15" s="18" t="s">
        <v>58</v>
      </c>
      <c r="N15" s="60">
        <v>0.7</v>
      </c>
      <c r="O15" s="19" t="s">
        <v>178</v>
      </c>
      <c r="P15" s="15" t="s">
        <v>56</v>
      </c>
      <c r="Q15" s="14" t="s">
        <v>56</v>
      </c>
      <c r="R15" s="14" t="s">
        <v>56</v>
      </c>
      <c r="AH15" s="14">
        <f t="shared" si="3"/>
        <v>0</v>
      </c>
      <c r="AI15" s="14" t="e">
        <f>AH15*#REF!</f>
        <v>#REF!</v>
      </c>
      <c r="AJ15" s="14">
        <f t="shared" si="4"/>
        <v>0</v>
      </c>
      <c r="AK15" s="14" t="e">
        <f>AJ15*#REF!</f>
        <v>#REF!</v>
      </c>
      <c r="AN15" s="14">
        <f t="shared" si="5"/>
        <v>0</v>
      </c>
      <c r="AO15" s="14">
        <f t="shared" si="1"/>
        <v>0</v>
      </c>
      <c r="AP15" s="14">
        <f t="shared" si="6"/>
        <v>0</v>
      </c>
      <c r="AQ15" s="14">
        <f t="shared" si="2"/>
        <v>0</v>
      </c>
      <c r="AS15" s="20"/>
      <c r="AT15" s="64" t="s">
        <v>203</v>
      </c>
    </row>
    <row r="16" spans="1:46" s="14" customFormat="1" ht="25.5">
      <c r="A16" s="14">
        <v>12</v>
      </c>
      <c r="B16" s="14" t="s">
        <v>17</v>
      </c>
      <c r="C16" t="s">
        <v>194</v>
      </c>
      <c r="D16" s="55">
        <v>0.6</v>
      </c>
      <c r="E16" s="58">
        <v>1</v>
      </c>
      <c r="F16" s="18" t="s">
        <v>51</v>
      </c>
      <c r="G16" s="18" t="s">
        <v>51</v>
      </c>
      <c r="H16" s="14">
        <v>1.7</v>
      </c>
      <c r="I16" s="14">
        <v>6.3</v>
      </c>
      <c r="J16" s="12">
        <v>2</v>
      </c>
      <c r="K16" s="14">
        <v>2</v>
      </c>
      <c r="L16" s="14" t="str">
        <f t="shared" si="0"/>
        <v>No</v>
      </c>
      <c r="M16" s="18" t="s">
        <v>58</v>
      </c>
      <c r="N16" s="73">
        <v>1</v>
      </c>
      <c r="O16" s="19" t="s">
        <v>178</v>
      </c>
      <c r="P16" s="15" t="s">
        <v>56</v>
      </c>
      <c r="Q16" s="14" t="s">
        <v>56</v>
      </c>
      <c r="R16" s="14" t="s">
        <v>56</v>
      </c>
      <c r="AH16" s="14">
        <f t="shared" si="3"/>
        <v>0</v>
      </c>
      <c r="AI16" s="14" t="e">
        <f>AH16*#REF!</f>
        <v>#REF!</v>
      </c>
      <c r="AJ16" s="14">
        <f t="shared" si="4"/>
        <v>0</v>
      </c>
      <c r="AK16" s="14" t="e">
        <f>AJ16*#REF!</f>
        <v>#REF!</v>
      </c>
      <c r="AN16" s="14">
        <f t="shared" si="5"/>
        <v>0</v>
      </c>
      <c r="AO16" s="14">
        <f t="shared" si="1"/>
        <v>0</v>
      </c>
      <c r="AP16" s="14">
        <f t="shared" si="6"/>
        <v>0</v>
      </c>
      <c r="AQ16" s="14">
        <f t="shared" si="2"/>
        <v>0</v>
      </c>
      <c r="AT16" s="64" t="s">
        <v>203</v>
      </c>
    </row>
    <row r="17" spans="1:46" s="14" customFormat="1" ht="26.25" customHeight="1">
      <c r="A17" s="14">
        <v>13</v>
      </c>
      <c r="B17" s="12" t="s">
        <v>158</v>
      </c>
      <c r="C17" t="s">
        <v>194</v>
      </c>
      <c r="D17" s="55">
        <v>0.6</v>
      </c>
      <c r="E17" s="56">
        <v>58</v>
      </c>
      <c r="F17" s="18">
        <v>387.83</v>
      </c>
      <c r="G17" s="18">
        <v>388</v>
      </c>
      <c r="H17" s="14" t="s">
        <v>52</v>
      </c>
      <c r="I17" s="14" t="s">
        <v>51</v>
      </c>
      <c r="J17" s="12"/>
      <c r="K17" s="14">
        <v>388</v>
      </c>
      <c r="L17" s="14" t="str">
        <f t="shared" si="0"/>
        <v>No</v>
      </c>
      <c r="M17" s="18" t="s">
        <v>58</v>
      </c>
      <c r="N17" s="60">
        <v>22</v>
      </c>
      <c r="O17" s="19" t="s">
        <v>178</v>
      </c>
      <c r="P17" s="15" t="s">
        <v>56</v>
      </c>
      <c r="Q17" s="18" t="s">
        <v>56</v>
      </c>
      <c r="R17" s="62" t="s">
        <v>56</v>
      </c>
      <c r="AH17" s="14">
        <f t="shared" si="3"/>
        <v>0</v>
      </c>
      <c r="AI17" s="14" t="e">
        <f>AH17*#REF!</f>
        <v>#REF!</v>
      </c>
      <c r="AJ17" s="14">
        <f t="shared" si="4"/>
        <v>0</v>
      </c>
      <c r="AK17" s="14" t="e">
        <f>AJ17*#REF!</f>
        <v>#REF!</v>
      </c>
      <c r="AN17" s="14">
        <f t="shared" si="5"/>
        <v>0</v>
      </c>
      <c r="AO17" s="14">
        <f t="shared" si="1"/>
        <v>0</v>
      </c>
      <c r="AP17" s="14">
        <f t="shared" si="6"/>
        <v>0</v>
      </c>
      <c r="AQ17" s="14">
        <f t="shared" si="2"/>
        <v>0</v>
      </c>
      <c r="AS17" s="20"/>
      <c r="AT17" s="64" t="s">
        <v>203</v>
      </c>
    </row>
    <row r="18" spans="1:46" s="21" customFormat="1" ht="35.25" customHeight="1">
      <c r="A18" s="12">
        <v>14</v>
      </c>
      <c r="B18" s="12" t="s">
        <v>0</v>
      </c>
      <c r="C18" s="14" t="s">
        <v>194</v>
      </c>
      <c r="D18" s="70">
        <v>0.6</v>
      </c>
      <c r="E18" s="59">
        <v>5</v>
      </c>
      <c r="F18" s="12">
        <v>22</v>
      </c>
      <c r="G18" s="12">
        <v>5.2</v>
      </c>
      <c r="H18" s="12">
        <v>700</v>
      </c>
      <c r="I18" s="23">
        <v>220000</v>
      </c>
      <c r="J18" s="12">
        <v>200</v>
      </c>
      <c r="K18" s="12">
        <v>5.2</v>
      </c>
      <c r="L18" s="12" t="str">
        <f t="shared" si="0"/>
        <v>No</v>
      </c>
      <c r="M18" s="18" t="s">
        <v>58</v>
      </c>
      <c r="N18" s="69">
        <v>5</v>
      </c>
      <c r="O18" s="19" t="s">
        <v>178</v>
      </c>
      <c r="P18" s="15" t="s">
        <v>56</v>
      </c>
      <c r="Q18" s="18" t="s">
        <v>56</v>
      </c>
      <c r="R18" s="62" t="s">
        <v>56</v>
      </c>
      <c r="S18" s="21">
        <f>H18</f>
        <v>700</v>
      </c>
      <c r="T18" s="21">
        <v>2.01</v>
      </c>
      <c r="U18" s="21">
        <f>S18*T18</f>
        <v>1406.9999999999998</v>
      </c>
      <c r="AH18" s="21">
        <f t="shared" si="3"/>
        <v>0</v>
      </c>
      <c r="AI18" s="21" t="e">
        <f>AH18*#REF!</f>
        <v>#REF!</v>
      </c>
      <c r="AJ18" s="21">
        <f t="shared" si="4"/>
        <v>0</v>
      </c>
      <c r="AK18" s="21" t="e">
        <f>AJ18*#REF!</f>
        <v>#REF!</v>
      </c>
      <c r="AN18" s="21">
        <f t="shared" si="5"/>
        <v>0</v>
      </c>
      <c r="AO18" s="21">
        <f t="shared" si="1"/>
        <v>0</v>
      </c>
      <c r="AP18" s="21">
        <f t="shared" si="6"/>
        <v>0</v>
      </c>
      <c r="AQ18" s="21">
        <f t="shared" si="2"/>
        <v>0</v>
      </c>
      <c r="AR18" s="37"/>
      <c r="AS18" s="37"/>
      <c r="AT18" s="64" t="s">
        <v>203</v>
      </c>
    </row>
    <row r="19" spans="1:46" ht="25.5">
      <c r="A19">
        <v>15</v>
      </c>
      <c r="B19" t="s">
        <v>77</v>
      </c>
      <c r="C19" s="3" t="s">
        <v>148</v>
      </c>
      <c r="D19" s="55">
        <v>0.6</v>
      </c>
      <c r="E19" s="56" t="s">
        <v>167</v>
      </c>
      <c r="F19" t="s">
        <v>51</v>
      </c>
      <c r="G19" t="s">
        <v>51</v>
      </c>
      <c r="H19" s="1">
        <v>7000000</v>
      </c>
      <c r="I19" t="s">
        <v>51</v>
      </c>
      <c r="J19" s="24" t="s">
        <v>183</v>
      </c>
      <c r="K19" s="24" t="s">
        <v>183</v>
      </c>
      <c r="L19" s="14" t="str">
        <f t="shared" si="0"/>
        <v>No</v>
      </c>
      <c r="M19" s="3" t="s">
        <v>58</v>
      </c>
      <c r="N19" s="74">
        <v>0.2</v>
      </c>
      <c r="O19" s="16" t="s">
        <v>178</v>
      </c>
      <c r="P19" s="15" t="s">
        <v>56</v>
      </c>
      <c r="Q19" t="s">
        <v>56</v>
      </c>
      <c r="R19" t="s">
        <v>56</v>
      </c>
      <c r="AT19" s="10" t="s">
        <v>206</v>
      </c>
    </row>
    <row r="20" spans="1:46" s="8" customFormat="1" ht="45.75" customHeight="1">
      <c r="A20" s="8">
        <v>16</v>
      </c>
      <c r="B20" s="8" t="s">
        <v>45</v>
      </c>
      <c r="C20" s="8" t="s">
        <v>194</v>
      </c>
      <c r="D20" s="55">
        <v>0.6</v>
      </c>
      <c r="E20" s="72">
        <v>0.00034</v>
      </c>
      <c r="F20" s="8" t="s">
        <v>51</v>
      </c>
      <c r="G20" s="8" t="s">
        <v>51</v>
      </c>
      <c r="H20" s="8">
        <v>1.3E-08</v>
      </c>
      <c r="I20" s="8">
        <v>1.4E-08</v>
      </c>
      <c r="J20" s="29" t="s">
        <v>195</v>
      </c>
      <c r="K20" s="12">
        <v>1.4E-08</v>
      </c>
      <c r="L20" s="21" t="s">
        <v>201</v>
      </c>
      <c r="M20" s="3" t="s">
        <v>58</v>
      </c>
      <c r="N20" s="73">
        <v>0.0024</v>
      </c>
      <c r="O20" s="21" t="s">
        <v>201</v>
      </c>
      <c r="P20" s="28" t="s">
        <v>56</v>
      </c>
      <c r="V20" s="12"/>
      <c r="W20" s="12"/>
      <c r="X20" s="12"/>
      <c r="AR20" s="53"/>
      <c r="AS20" s="53"/>
      <c r="AT20" s="31" t="s">
        <v>205</v>
      </c>
    </row>
    <row r="21" spans="1:46" ht="25.5">
      <c r="A21">
        <v>17</v>
      </c>
      <c r="B21" t="s">
        <v>27</v>
      </c>
      <c r="C21" t="s">
        <v>194</v>
      </c>
      <c r="D21" s="55">
        <v>0.6</v>
      </c>
      <c r="E21" s="58">
        <v>2</v>
      </c>
      <c r="F21" t="s">
        <v>51</v>
      </c>
      <c r="G21" t="s">
        <v>51</v>
      </c>
      <c r="H21">
        <v>320</v>
      </c>
      <c r="I21">
        <v>780</v>
      </c>
      <c r="K21" s="14">
        <v>780</v>
      </c>
      <c r="L21" s="14" t="str">
        <f>IF(E21&gt;K21,"YES","No")</f>
        <v>No</v>
      </c>
      <c r="M21" s="3" t="s">
        <v>58</v>
      </c>
      <c r="N21" s="73">
        <v>2</v>
      </c>
      <c r="O21" s="16" t="s">
        <v>178</v>
      </c>
      <c r="P21" s="15" t="s">
        <v>56</v>
      </c>
      <c r="Q21" t="s">
        <v>56</v>
      </c>
      <c r="R21" t="s">
        <v>56</v>
      </c>
      <c r="AT21" s="64" t="s">
        <v>203</v>
      </c>
    </row>
    <row r="22" spans="1:46" s="8" customFormat="1" ht="25.5">
      <c r="A22" s="8">
        <v>18</v>
      </c>
      <c r="B22" s="8" t="s">
        <v>28</v>
      </c>
      <c r="C22" s="8" t="s">
        <v>194</v>
      </c>
      <c r="D22" s="55">
        <v>0.6</v>
      </c>
      <c r="E22" s="58">
        <v>2</v>
      </c>
      <c r="F22" s="8" t="s">
        <v>51</v>
      </c>
      <c r="G22" s="8" t="s">
        <v>51</v>
      </c>
      <c r="H22" s="8">
        <v>0.059</v>
      </c>
      <c r="I22" s="8">
        <v>0.66</v>
      </c>
      <c r="K22" s="12">
        <v>0.66</v>
      </c>
      <c r="L22" s="21" t="s">
        <v>201</v>
      </c>
      <c r="M22" s="3" t="s">
        <v>58</v>
      </c>
      <c r="N22" s="73">
        <v>2</v>
      </c>
      <c r="O22" s="21" t="s">
        <v>201</v>
      </c>
      <c r="P22" s="28" t="s">
        <v>56</v>
      </c>
      <c r="Q22" s="8" t="s">
        <v>56</v>
      </c>
      <c r="V22" s="12"/>
      <c r="W22" s="12"/>
      <c r="X22" s="12"/>
      <c r="AS22" s="48"/>
      <c r="AT22" s="10" t="s">
        <v>206</v>
      </c>
    </row>
    <row r="23" spans="1:46" ht="25.5">
      <c r="A23">
        <v>19</v>
      </c>
      <c r="B23" t="s">
        <v>29</v>
      </c>
      <c r="C23" t="s">
        <v>194</v>
      </c>
      <c r="D23" s="55">
        <v>0.6</v>
      </c>
      <c r="E23" s="58">
        <v>0.5</v>
      </c>
      <c r="F23" t="s">
        <v>51</v>
      </c>
      <c r="G23" t="s">
        <v>51</v>
      </c>
      <c r="H23">
        <v>1.2</v>
      </c>
      <c r="I23">
        <v>71</v>
      </c>
      <c r="J23">
        <v>1</v>
      </c>
      <c r="K23" s="14">
        <v>1</v>
      </c>
      <c r="L23" s="14" t="str">
        <f>IF(E23&gt;K23,"YES","No")</f>
        <v>No</v>
      </c>
      <c r="M23" s="3" t="s">
        <v>58</v>
      </c>
      <c r="N23" s="73">
        <v>0.5</v>
      </c>
      <c r="O23" s="16" t="s">
        <v>178</v>
      </c>
      <c r="P23" s="15" t="s">
        <v>56</v>
      </c>
      <c r="Q23" t="s">
        <v>56</v>
      </c>
      <c r="R23" t="s">
        <v>56</v>
      </c>
      <c r="AT23" s="64" t="s">
        <v>203</v>
      </c>
    </row>
    <row r="24" spans="1:46" ht="25.5">
      <c r="A24">
        <v>20</v>
      </c>
      <c r="B24" t="s">
        <v>41</v>
      </c>
      <c r="C24" t="s">
        <v>194</v>
      </c>
      <c r="D24" s="55">
        <v>0.6</v>
      </c>
      <c r="E24" s="55">
        <v>1.9</v>
      </c>
      <c r="F24" t="s">
        <v>51</v>
      </c>
      <c r="G24" t="s">
        <v>51</v>
      </c>
      <c r="H24">
        <v>4.3</v>
      </c>
      <c r="I24">
        <v>360</v>
      </c>
      <c r="K24" s="14">
        <v>360</v>
      </c>
      <c r="L24" s="14" t="str">
        <f>IF(E24&gt;K24,"YES","No")</f>
        <v>No</v>
      </c>
      <c r="M24" s="3" t="s">
        <v>58</v>
      </c>
      <c r="N24" s="73">
        <v>0.5</v>
      </c>
      <c r="O24" s="16" t="s">
        <v>178</v>
      </c>
      <c r="P24" s="15" t="s">
        <v>56</v>
      </c>
      <c r="Q24" t="s">
        <v>56</v>
      </c>
      <c r="R24" t="s">
        <v>56</v>
      </c>
      <c r="AT24" s="64" t="s">
        <v>203</v>
      </c>
    </row>
    <row r="25" spans="1:46" s="8" customFormat="1" ht="25.5">
      <c r="A25" s="8">
        <v>21</v>
      </c>
      <c r="B25" s="8" t="s">
        <v>8</v>
      </c>
      <c r="C25" t="s">
        <v>194</v>
      </c>
      <c r="D25" s="55">
        <v>0.6</v>
      </c>
      <c r="E25" s="58">
        <v>0.5</v>
      </c>
      <c r="F25" s="8" t="s">
        <v>51</v>
      </c>
      <c r="G25" s="8" t="s">
        <v>51</v>
      </c>
      <c r="H25" s="8">
        <v>0.25</v>
      </c>
      <c r="I25" s="8">
        <v>4.4</v>
      </c>
      <c r="J25" s="8">
        <v>600</v>
      </c>
      <c r="K25" s="12">
        <v>4.4</v>
      </c>
      <c r="L25" s="14" t="str">
        <f>IF(E25&gt;K25,"YES","No")</f>
        <v>No</v>
      </c>
      <c r="M25" s="6" t="s">
        <v>58</v>
      </c>
      <c r="N25" s="73">
        <v>0.5</v>
      </c>
      <c r="O25" s="11" t="s">
        <v>178</v>
      </c>
      <c r="P25" s="15" t="s">
        <v>56</v>
      </c>
      <c r="Q25" t="s">
        <v>56</v>
      </c>
      <c r="R25" t="s">
        <v>56</v>
      </c>
      <c r="AT25" s="64" t="s">
        <v>203</v>
      </c>
    </row>
    <row r="26" spans="1:46" ht="25.5">
      <c r="A26">
        <v>22</v>
      </c>
      <c r="B26" t="s">
        <v>30</v>
      </c>
      <c r="C26" t="s">
        <v>194</v>
      </c>
      <c r="D26" s="55">
        <v>0.6</v>
      </c>
      <c r="E26" s="58">
        <v>0.5</v>
      </c>
      <c r="F26" t="s">
        <v>51</v>
      </c>
      <c r="G26" t="s">
        <v>51</v>
      </c>
      <c r="H26">
        <v>680</v>
      </c>
      <c r="I26" s="1">
        <v>21000</v>
      </c>
      <c r="J26" s="1"/>
      <c r="K26" s="24">
        <v>21000</v>
      </c>
      <c r="L26" s="14" t="str">
        <f>IF(E26&gt;K26,"YES","No")</f>
        <v>No</v>
      </c>
      <c r="M26" s="3" t="s">
        <v>58</v>
      </c>
      <c r="N26" s="73">
        <v>0.5</v>
      </c>
      <c r="O26" s="16" t="s">
        <v>178</v>
      </c>
      <c r="P26" s="15" t="s">
        <v>56</v>
      </c>
      <c r="Q26" t="s">
        <v>56</v>
      </c>
      <c r="R26" t="s">
        <v>56</v>
      </c>
      <c r="AT26" s="64" t="s">
        <v>203</v>
      </c>
    </row>
    <row r="27" spans="1:46" s="12" customFormat="1" ht="25.5">
      <c r="A27" s="12">
        <v>23</v>
      </c>
      <c r="B27" s="12" t="s">
        <v>6</v>
      </c>
      <c r="C27" t="s">
        <v>194</v>
      </c>
      <c r="D27" s="55">
        <v>0.6</v>
      </c>
      <c r="E27" s="56">
        <v>13.3</v>
      </c>
      <c r="F27" s="12" t="s">
        <v>51</v>
      </c>
      <c r="G27" s="12" t="s">
        <v>51</v>
      </c>
      <c r="H27" s="12">
        <v>0.401</v>
      </c>
      <c r="I27" s="12">
        <v>34</v>
      </c>
      <c r="J27" s="21"/>
      <c r="K27" s="12">
        <v>34</v>
      </c>
      <c r="L27" s="14" t="str">
        <f>IF(E27&gt;K27,"YES","No")</f>
        <v>No</v>
      </c>
      <c r="M27" s="13" t="s">
        <v>58</v>
      </c>
      <c r="N27" s="73">
        <v>0.5</v>
      </c>
      <c r="O27" s="17" t="s">
        <v>178</v>
      </c>
      <c r="P27" s="15" t="s">
        <v>56</v>
      </c>
      <c r="Q27" s="14" t="s">
        <v>56</v>
      </c>
      <c r="R27" s="14" t="s">
        <v>56</v>
      </c>
      <c r="S27" s="12">
        <v>0.401</v>
      </c>
      <c r="T27" s="12">
        <v>2.01</v>
      </c>
      <c r="U27" s="12">
        <f>S27*T27</f>
        <v>0.80601</v>
      </c>
      <c r="AH27" s="12">
        <f t="shared" si="3"/>
        <v>0</v>
      </c>
      <c r="AI27" s="12" t="e">
        <f>AH27*#REF!</f>
        <v>#REF!</v>
      </c>
      <c r="AJ27" s="12">
        <f t="shared" si="4"/>
        <v>0</v>
      </c>
      <c r="AK27" s="12" t="e">
        <f>AJ27*#REF!</f>
        <v>#REF!</v>
      </c>
      <c r="AN27" s="12">
        <f t="shared" si="5"/>
        <v>0</v>
      </c>
      <c r="AO27" s="12">
        <f t="shared" si="1"/>
        <v>0</v>
      </c>
      <c r="AP27" s="12">
        <f t="shared" si="6"/>
        <v>0</v>
      </c>
      <c r="AQ27" s="12">
        <f t="shared" si="2"/>
        <v>0</v>
      </c>
      <c r="AR27" s="14"/>
      <c r="AS27" s="14"/>
      <c r="AT27" s="64" t="s">
        <v>203</v>
      </c>
    </row>
    <row r="28" spans="1:46" ht="26.25" customHeight="1">
      <c r="A28">
        <v>24</v>
      </c>
      <c r="B28" t="s">
        <v>33</v>
      </c>
      <c r="C28" t="s">
        <v>194</v>
      </c>
      <c r="D28" s="55">
        <v>0.6</v>
      </c>
      <c r="E28" s="58">
        <v>0.5</v>
      </c>
      <c r="F28" t="s">
        <v>51</v>
      </c>
      <c r="G28" t="s">
        <v>51</v>
      </c>
      <c r="H28" t="s">
        <v>51</v>
      </c>
      <c r="I28" t="s">
        <v>51</v>
      </c>
      <c r="K28" s="14" t="str">
        <f>H28</f>
        <v>NONE</v>
      </c>
      <c r="L28" s="27" t="s">
        <v>150</v>
      </c>
      <c r="M28" s="13" t="s">
        <v>58</v>
      </c>
      <c r="N28" s="73">
        <v>0.5</v>
      </c>
      <c r="O28" s="3" t="s">
        <v>188</v>
      </c>
      <c r="P28" s="15" t="s">
        <v>56</v>
      </c>
      <c r="Q28" t="s">
        <v>56</v>
      </c>
      <c r="R28" t="s">
        <v>56</v>
      </c>
      <c r="AT28" s="67" t="s">
        <v>151</v>
      </c>
    </row>
    <row r="29" spans="1:46" ht="25.5">
      <c r="A29">
        <v>25</v>
      </c>
      <c r="B29" t="s">
        <v>43</v>
      </c>
      <c r="C29" t="s">
        <v>194</v>
      </c>
      <c r="D29" s="55">
        <v>0.6</v>
      </c>
      <c r="E29" s="58">
        <v>1</v>
      </c>
      <c r="F29" t="s">
        <v>51</v>
      </c>
      <c r="G29" t="s">
        <v>51</v>
      </c>
      <c r="H29" t="s">
        <v>51</v>
      </c>
      <c r="I29" t="s">
        <v>51</v>
      </c>
      <c r="K29" s="14" t="str">
        <f>H29</f>
        <v>NONE</v>
      </c>
      <c r="L29" s="27" t="s">
        <v>150</v>
      </c>
      <c r="M29" s="13" t="s">
        <v>58</v>
      </c>
      <c r="N29" s="73">
        <v>1</v>
      </c>
      <c r="O29" s="3" t="s">
        <v>188</v>
      </c>
      <c r="P29" s="15" t="s">
        <v>56</v>
      </c>
      <c r="Q29" t="s">
        <v>56</v>
      </c>
      <c r="R29" t="s">
        <v>56</v>
      </c>
      <c r="AT29" s="67" t="s">
        <v>151</v>
      </c>
    </row>
    <row r="30" spans="1:46" ht="25.5">
      <c r="A30">
        <v>26</v>
      </c>
      <c r="B30" t="s">
        <v>34</v>
      </c>
      <c r="C30" t="s">
        <v>194</v>
      </c>
      <c r="D30" s="55">
        <v>0.6</v>
      </c>
      <c r="E30" s="56">
        <v>43.7</v>
      </c>
      <c r="F30" t="s">
        <v>51</v>
      </c>
      <c r="G30" t="s">
        <v>51</v>
      </c>
      <c r="H30" t="s">
        <v>190</v>
      </c>
      <c r="I30" t="s">
        <v>190</v>
      </c>
      <c r="K30" s="14" t="s">
        <v>190</v>
      </c>
      <c r="L30" s="27" t="s">
        <v>150</v>
      </c>
      <c r="M30" s="13" t="s">
        <v>58</v>
      </c>
      <c r="N30" s="60">
        <v>1.8</v>
      </c>
      <c r="O30" s="3" t="s">
        <v>188</v>
      </c>
      <c r="P30" s="15" t="s">
        <v>56</v>
      </c>
      <c r="Q30" t="s">
        <v>56</v>
      </c>
      <c r="R30" t="s">
        <v>56</v>
      </c>
      <c r="AT30" s="67" t="s">
        <v>151</v>
      </c>
    </row>
    <row r="31" spans="1:46" s="12" customFormat="1" ht="24.75" customHeight="1">
      <c r="A31" s="12">
        <v>27</v>
      </c>
      <c r="B31" s="12" t="s">
        <v>7</v>
      </c>
      <c r="C31" t="s">
        <v>194</v>
      </c>
      <c r="D31" s="55">
        <v>0.6</v>
      </c>
      <c r="E31" s="56">
        <v>29.5</v>
      </c>
      <c r="F31" s="12" t="s">
        <v>51</v>
      </c>
      <c r="G31" s="12" t="s">
        <v>51</v>
      </c>
      <c r="H31" s="12">
        <v>0.56</v>
      </c>
      <c r="I31" s="12">
        <v>46</v>
      </c>
      <c r="J31" s="21"/>
      <c r="K31" s="12">
        <v>46</v>
      </c>
      <c r="L31" s="14" t="str">
        <f aca="true" t="shared" si="7" ref="L31:L38">IF(E31&gt;K31,"YES","No")</f>
        <v>No</v>
      </c>
      <c r="M31" s="13" t="s">
        <v>58</v>
      </c>
      <c r="N31" s="73">
        <v>0.5</v>
      </c>
      <c r="O31" s="17" t="s">
        <v>178</v>
      </c>
      <c r="P31" s="15" t="s">
        <v>56</v>
      </c>
      <c r="Q31" s="14" t="s">
        <v>56</v>
      </c>
      <c r="R31" s="14" t="s">
        <v>56</v>
      </c>
      <c r="S31" s="12">
        <v>0.56</v>
      </c>
      <c r="T31" s="12">
        <v>2.08</v>
      </c>
      <c r="U31" s="12">
        <f>S31*T31</f>
        <v>1.1648</v>
      </c>
      <c r="AH31" s="12">
        <f t="shared" si="3"/>
        <v>0</v>
      </c>
      <c r="AI31" s="12" t="e">
        <f>AH31*#REF!</f>
        <v>#REF!</v>
      </c>
      <c r="AJ31" s="12">
        <f t="shared" si="4"/>
        <v>0</v>
      </c>
      <c r="AK31" s="12" t="e">
        <f>AJ31*#REF!</f>
        <v>#REF!</v>
      </c>
      <c r="AN31" s="12">
        <f t="shared" si="5"/>
        <v>0</v>
      </c>
      <c r="AO31" s="12">
        <f t="shared" si="1"/>
        <v>0</v>
      </c>
      <c r="AP31" s="12">
        <f t="shared" si="6"/>
        <v>0</v>
      </c>
      <c r="AQ31" s="12">
        <f t="shared" si="2"/>
        <v>0</v>
      </c>
      <c r="AT31" s="64" t="s">
        <v>203</v>
      </c>
    </row>
    <row r="32" spans="1:46" ht="27.75" customHeight="1">
      <c r="A32">
        <v>28</v>
      </c>
      <c r="B32" t="s">
        <v>4</v>
      </c>
      <c r="C32" t="s">
        <v>194</v>
      </c>
      <c r="D32" s="55">
        <v>0.6</v>
      </c>
      <c r="E32" s="58">
        <v>0.5</v>
      </c>
      <c r="F32" t="s">
        <v>51</v>
      </c>
      <c r="G32" t="s">
        <v>51</v>
      </c>
      <c r="H32" t="s">
        <v>51</v>
      </c>
      <c r="I32" t="s">
        <v>51</v>
      </c>
      <c r="J32">
        <v>5</v>
      </c>
      <c r="K32" s="14">
        <v>5</v>
      </c>
      <c r="L32" s="14" t="str">
        <f t="shared" si="7"/>
        <v>No</v>
      </c>
      <c r="M32" s="13" t="s">
        <v>58</v>
      </c>
      <c r="N32" s="73">
        <v>0.5</v>
      </c>
      <c r="O32" s="17" t="s">
        <v>178</v>
      </c>
      <c r="P32" s="15" t="s">
        <v>56</v>
      </c>
      <c r="Q32" s="14" t="s">
        <v>56</v>
      </c>
      <c r="R32" s="14" t="s">
        <v>56</v>
      </c>
      <c r="AH32">
        <f t="shared" si="3"/>
        <v>0</v>
      </c>
      <c r="AI32" t="e">
        <f>AH32*#REF!</f>
        <v>#REF!</v>
      </c>
      <c r="AJ32">
        <f t="shared" si="4"/>
        <v>0</v>
      </c>
      <c r="AK32" t="e">
        <f>AJ32*#REF!</f>
        <v>#REF!</v>
      </c>
      <c r="AN32">
        <f t="shared" si="5"/>
        <v>0</v>
      </c>
      <c r="AO32">
        <f t="shared" si="1"/>
        <v>0</v>
      </c>
      <c r="AP32">
        <f t="shared" si="6"/>
        <v>0</v>
      </c>
      <c r="AQ32">
        <f t="shared" si="2"/>
        <v>0</v>
      </c>
      <c r="AT32" s="64" t="s">
        <v>203</v>
      </c>
    </row>
    <row r="33" spans="1:46" ht="25.5">
      <c r="A33">
        <v>29</v>
      </c>
      <c r="B33" t="s">
        <v>5</v>
      </c>
      <c r="D33" s="55">
        <v>0.6</v>
      </c>
      <c r="E33" s="58">
        <v>0.5</v>
      </c>
      <c r="F33" t="s">
        <v>51</v>
      </c>
      <c r="G33" t="s">
        <v>51</v>
      </c>
      <c r="H33">
        <v>0.38</v>
      </c>
      <c r="I33">
        <v>99</v>
      </c>
      <c r="J33" s="8">
        <v>0.5</v>
      </c>
      <c r="K33" s="14">
        <v>0.5</v>
      </c>
      <c r="L33" s="14" t="str">
        <f t="shared" si="7"/>
        <v>No</v>
      </c>
      <c r="M33" s="3" t="s">
        <v>58</v>
      </c>
      <c r="N33" s="73">
        <v>0.5</v>
      </c>
      <c r="O33" s="17" t="s">
        <v>178</v>
      </c>
      <c r="P33" s="15" t="s">
        <v>56</v>
      </c>
      <c r="Q33" t="s">
        <v>56</v>
      </c>
      <c r="R33" t="s">
        <v>56</v>
      </c>
      <c r="AH33">
        <f t="shared" si="3"/>
        <v>0</v>
      </c>
      <c r="AI33" t="e">
        <f>AH33*#REF!</f>
        <v>#REF!</v>
      </c>
      <c r="AJ33">
        <f t="shared" si="4"/>
        <v>0</v>
      </c>
      <c r="AK33" t="e">
        <f>AJ33*#REF!</f>
        <v>#REF!</v>
      </c>
      <c r="AN33">
        <f t="shared" si="5"/>
        <v>0</v>
      </c>
      <c r="AO33">
        <f t="shared" si="1"/>
        <v>0</v>
      </c>
      <c r="AP33">
        <f t="shared" si="6"/>
        <v>0</v>
      </c>
      <c r="AQ33">
        <f t="shared" si="2"/>
        <v>0</v>
      </c>
      <c r="AT33" s="64" t="s">
        <v>203</v>
      </c>
    </row>
    <row r="34" spans="1:46" ht="31.5" customHeight="1">
      <c r="A34">
        <v>30</v>
      </c>
      <c r="B34" t="s">
        <v>3</v>
      </c>
      <c r="C34" t="s">
        <v>194</v>
      </c>
      <c r="D34" s="55">
        <v>0.6</v>
      </c>
      <c r="E34" s="58">
        <v>0.5</v>
      </c>
      <c r="F34" t="s">
        <v>51</v>
      </c>
      <c r="G34" t="s">
        <v>51</v>
      </c>
      <c r="H34">
        <v>0.057</v>
      </c>
      <c r="I34">
        <v>3.2</v>
      </c>
      <c r="J34" s="8">
        <v>6</v>
      </c>
      <c r="K34" s="14">
        <v>3.2</v>
      </c>
      <c r="L34" s="14" t="str">
        <f t="shared" si="7"/>
        <v>No</v>
      </c>
      <c r="M34" s="3" t="s">
        <v>58</v>
      </c>
      <c r="N34" s="73">
        <v>0.5</v>
      </c>
      <c r="O34" s="17" t="s">
        <v>178</v>
      </c>
      <c r="P34" s="15" t="s">
        <v>56</v>
      </c>
      <c r="Q34" t="s">
        <v>56</v>
      </c>
      <c r="R34" t="s">
        <v>56</v>
      </c>
      <c r="AH34">
        <f t="shared" si="3"/>
        <v>0</v>
      </c>
      <c r="AI34" t="e">
        <f>AH34*#REF!</f>
        <v>#REF!</v>
      </c>
      <c r="AJ34">
        <f t="shared" si="4"/>
        <v>0</v>
      </c>
      <c r="AK34" t="e">
        <f>AJ34*#REF!</f>
        <v>#REF!</v>
      </c>
      <c r="AN34">
        <f t="shared" si="5"/>
        <v>0</v>
      </c>
      <c r="AO34">
        <f t="shared" si="1"/>
        <v>0</v>
      </c>
      <c r="AP34">
        <f t="shared" si="6"/>
        <v>0</v>
      </c>
      <c r="AQ34">
        <f t="shared" si="2"/>
        <v>0</v>
      </c>
      <c r="AT34" s="64" t="s">
        <v>203</v>
      </c>
    </row>
    <row r="35" spans="1:46" ht="25.5">
      <c r="A35">
        <v>31</v>
      </c>
      <c r="B35" t="s">
        <v>35</v>
      </c>
      <c r="C35" t="s">
        <v>194</v>
      </c>
      <c r="D35" s="55">
        <v>0.6</v>
      </c>
      <c r="E35" s="58">
        <v>0.5</v>
      </c>
      <c r="F35" t="s">
        <v>51</v>
      </c>
      <c r="G35" t="s">
        <v>51</v>
      </c>
      <c r="H35">
        <v>0.52</v>
      </c>
      <c r="I35">
        <v>39</v>
      </c>
      <c r="J35">
        <v>5</v>
      </c>
      <c r="K35" s="14">
        <v>5</v>
      </c>
      <c r="L35" s="14" t="str">
        <f t="shared" si="7"/>
        <v>No</v>
      </c>
      <c r="M35" s="3" t="s">
        <v>58</v>
      </c>
      <c r="N35" s="73">
        <v>0.5</v>
      </c>
      <c r="O35" s="17" t="s">
        <v>178</v>
      </c>
      <c r="P35" s="15" t="s">
        <v>56</v>
      </c>
      <c r="Q35" t="s">
        <v>56</v>
      </c>
      <c r="R35" t="s">
        <v>56</v>
      </c>
      <c r="AH35">
        <f t="shared" si="3"/>
        <v>0</v>
      </c>
      <c r="AI35" t="e">
        <f>AH35*#REF!</f>
        <v>#REF!</v>
      </c>
      <c r="AJ35">
        <f t="shared" si="4"/>
        <v>0</v>
      </c>
      <c r="AK35" t="e">
        <f>AJ35*#REF!</f>
        <v>#REF!</v>
      </c>
      <c r="AN35">
        <f t="shared" si="5"/>
        <v>0</v>
      </c>
      <c r="AO35">
        <f t="shared" si="1"/>
        <v>0</v>
      </c>
      <c r="AP35">
        <f t="shared" si="6"/>
        <v>0</v>
      </c>
      <c r="AQ35">
        <f t="shared" si="2"/>
        <v>0</v>
      </c>
      <c r="AT35" s="64" t="s">
        <v>203</v>
      </c>
    </row>
    <row r="36" spans="1:46" ht="27" customHeight="1">
      <c r="A36">
        <v>32</v>
      </c>
      <c r="B36" t="s">
        <v>36</v>
      </c>
      <c r="C36" t="s">
        <v>194</v>
      </c>
      <c r="D36" s="55">
        <v>0.6</v>
      </c>
      <c r="E36" s="58">
        <v>0.5</v>
      </c>
      <c r="F36" t="s">
        <v>51</v>
      </c>
      <c r="G36" t="s">
        <v>51</v>
      </c>
      <c r="H36">
        <v>10</v>
      </c>
      <c r="I36" s="1">
        <v>1700</v>
      </c>
      <c r="J36" s="30">
        <v>0.5</v>
      </c>
      <c r="K36" s="14">
        <v>0.5</v>
      </c>
      <c r="L36" s="14" t="str">
        <f t="shared" si="7"/>
        <v>No</v>
      </c>
      <c r="M36" s="3" t="s">
        <v>58</v>
      </c>
      <c r="N36" s="73">
        <v>0.5</v>
      </c>
      <c r="O36" s="17" t="s">
        <v>178</v>
      </c>
      <c r="P36" s="15" t="s">
        <v>56</v>
      </c>
      <c r="Q36" t="s">
        <v>56</v>
      </c>
      <c r="R36" t="s">
        <v>56</v>
      </c>
      <c r="AH36">
        <f t="shared" si="3"/>
        <v>0</v>
      </c>
      <c r="AI36" t="e">
        <f>AH36*#REF!</f>
        <v>#REF!</v>
      </c>
      <c r="AJ36">
        <f t="shared" si="4"/>
        <v>0</v>
      </c>
      <c r="AK36" t="e">
        <f>AJ36*#REF!</f>
        <v>#REF!</v>
      </c>
      <c r="AN36">
        <f t="shared" si="5"/>
        <v>0</v>
      </c>
      <c r="AO36">
        <f t="shared" si="1"/>
        <v>0</v>
      </c>
      <c r="AP36">
        <f t="shared" si="6"/>
        <v>0</v>
      </c>
      <c r="AQ36">
        <f t="shared" si="2"/>
        <v>0</v>
      </c>
      <c r="AT36" s="64" t="s">
        <v>203</v>
      </c>
    </row>
    <row r="37" spans="1:46" ht="27" customHeight="1">
      <c r="A37">
        <v>33</v>
      </c>
      <c r="B37" t="s">
        <v>37</v>
      </c>
      <c r="C37" t="s">
        <v>194</v>
      </c>
      <c r="D37" s="55">
        <v>0.6</v>
      </c>
      <c r="E37" s="58">
        <v>0.5</v>
      </c>
      <c r="F37" t="s">
        <v>51</v>
      </c>
      <c r="G37" t="s">
        <v>51</v>
      </c>
      <c r="H37">
        <v>3100</v>
      </c>
      <c r="I37" s="1">
        <v>29000</v>
      </c>
      <c r="J37" s="30">
        <v>0.7</v>
      </c>
      <c r="K37" s="14">
        <v>0.7</v>
      </c>
      <c r="L37" s="14" t="str">
        <f t="shared" si="7"/>
        <v>No</v>
      </c>
      <c r="M37" s="3" t="s">
        <v>58</v>
      </c>
      <c r="N37" s="73">
        <v>0.5</v>
      </c>
      <c r="O37" s="17" t="s">
        <v>178</v>
      </c>
      <c r="P37" s="15" t="s">
        <v>56</v>
      </c>
      <c r="Q37" t="s">
        <v>56</v>
      </c>
      <c r="R37" t="s">
        <v>56</v>
      </c>
      <c r="AH37">
        <f t="shared" si="3"/>
        <v>0</v>
      </c>
      <c r="AI37" t="e">
        <f>AH37*#REF!</f>
        <v>#REF!</v>
      </c>
      <c r="AJ37">
        <f t="shared" si="4"/>
        <v>0</v>
      </c>
      <c r="AK37" t="e">
        <f>AJ37*#REF!</f>
        <v>#REF!</v>
      </c>
      <c r="AN37">
        <f t="shared" si="5"/>
        <v>0</v>
      </c>
      <c r="AO37">
        <f t="shared" si="1"/>
        <v>0</v>
      </c>
      <c r="AP37">
        <f t="shared" si="6"/>
        <v>0</v>
      </c>
      <c r="AQ37">
        <f t="shared" si="2"/>
        <v>0</v>
      </c>
      <c r="AT37" s="64" t="s">
        <v>203</v>
      </c>
    </row>
    <row r="38" spans="1:46" ht="26.25" customHeight="1">
      <c r="A38">
        <v>34</v>
      </c>
      <c r="B38" t="s">
        <v>40</v>
      </c>
      <c r="C38" t="s">
        <v>194</v>
      </c>
      <c r="D38" s="55">
        <v>0.6</v>
      </c>
      <c r="E38" s="58">
        <v>0.5</v>
      </c>
      <c r="F38" t="s">
        <v>51</v>
      </c>
      <c r="G38" t="s">
        <v>51</v>
      </c>
      <c r="H38">
        <v>48</v>
      </c>
      <c r="I38" s="1">
        <v>4000</v>
      </c>
      <c r="J38" s="1"/>
      <c r="K38" s="24">
        <v>4000</v>
      </c>
      <c r="L38" s="14" t="str">
        <f t="shared" si="7"/>
        <v>No</v>
      </c>
      <c r="M38" s="3" t="s">
        <v>58</v>
      </c>
      <c r="N38" s="73">
        <v>0.5</v>
      </c>
      <c r="O38" s="17" t="s">
        <v>178</v>
      </c>
      <c r="P38" s="15" t="s">
        <v>56</v>
      </c>
      <c r="Q38" t="s">
        <v>56</v>
      </c>
      <c r="R38" t="s">
        <v>56</v>
      </c>
      <c r="AH38">
        <f t="shared" si="3"/>
        <v>0</v>
      </c>
      <c r="AI38" t="e">
        <f>AH38*#REF!</f>
        <v>#REF!</v>
      </c>
      <c r="AJ38">
        <f t="shared" si="4"/>
        <v>0</v>
      </c>
      <c r="AK38" t="e">
        <f>AJ38*#REF!</f>
        <v>#REF!</v>
      </c>
      <c r="AN38">
        <f t="shared" si="5"/>
        <v>0</v>
      </c>
      <c r="AO38">
        <f t="shared" si="1"/>
        <v>0</v>
      </c>
      <c r="AP38">
        <f t="shared" si="6"/>
        <v>0</v>
      </c>
      <c r="AQ38">
        <f t="shared" si="2"/>
        <v>0</v>
      </c>
      <c r="AT38" s="64" t="s">
        <v>203</v>
      </c>
    </row>
    <row r="39" spans="1:46" ht="27.75" customHeight="1">
      <c r="A39">
        <v>35</v>
      </c>
      <c r="B39" t="s">
        <v>39</v>
      </c>
      <c r="C39" t="s">
        <v>194</v>
      </c>
      <c r="D39" s="55">
        <v>0.6</v>
      </c>
      <c r="E39" s="57"/>
      <c r="F39" t="s">
        <v>51</v>
      </c>
      <c r="G39" t="s">
        <v>51</v>
      </c>
      <c r="H39" t="s">
        <v>189</v>
      </c>
      <c r="I39" t="s">
        <v>189</v>
      </c>
      <c r="K39" s="14" t="s">
        <v>189</v>
      </c>
      <c r="L39" s="27" t="s">
        <v>150</v>
      </c>
      <c r="M39" s="3" t="s">
        <v>58</v>
      </c>
      <c r="N39" s="4"/>
      <c r="O39" s="64" t="s">
        <v>188</v>
      </c>
      <c r="P39" s="15" t="s">
        <v>56</v>
      </c>
      <c r="Q39" t="s">
        <v>56</v>
      </c>
      <c r="R39" t="s">
        <v>56</v>
      </c>
      <c r="AH39">
        <f t="shared" si="3"/>
        <v>0</v>
      </c>
      <c r="AI39" t="e">
        <f>AH39*#REF!</f>
        <v>#REF!</v>
      </c>
      <c r="AJ39">
        <f t="shared" si="4"/>
        <v>0</v>
      </c>
      <c r="AK39" t="e">
        <f>AJ39*#REF!</f>
        <v>#REF!</v>
      </c>
      <c r="AN39">
        <f t="shared" si="5"/>
        <v>0</v>
      </c>
      <c r="AO39">
        <f t="shared" si="1"/>
        <v>0</v>
      </c>
      <c r="AP39">
        <f t="shared" si="6"/>
        <v>0</v>
      </c>
      <c r="AQ39">
        <f t="shared" si="2"/>
        <v>0</v>
      </c>
      <c r="AT39" s="67" t="s">
        <v>151</v>
      </c>
    </row>
    <row r="40" spans="1:46" ht="24.75" customHeight="1">
      <c r="A40">
        <v>36</v>
      </c>
      <c r="B40" t="s">
        <v>38</v>
      </c>
      <c r="C40" t="s">
        <v>194</v>
      </c>
      <c r="D40" s="55">
        <v>0.6</v>
      </c>
      <c r="E40" s="58">
        <v>0.5</v>
      </c>
      <c r="F40" t="s">
        <v>51</v>
      </c>
      <c r="G40" t="s">
        <v>51</v>
      </c>
      <c r="H40">
        <v>4.7</v>
      </c>
      <c r="I40" s="1">
        <v>1600</v>
      </c>
      <c r="J40" s="1"/>
      <c r="K40" s="24">
        <v>1600</v>
      </c>
      <c r="L40" s="14" t="str">
        <f aca="true" t="shared" si="8" ref="L40:L53">IF(E40&gt;K40,"YES","No")</f>
        <v>No</v>
      </c>
      <c r="M40" s="3" t="s">
        <v>58</v>
      </c>
      <c r="N40" s="60">
        <v>12.1</v>
      </c>
      <c r="O40" s="17" t="s">
        <v>178</v>
      </c>
      <c r="P40" s="15" t="s">
        <v>56</v>
      </c>
      <c r="Q40" t="s">
        <v>56</v>
      </c>
      <c r="R40" t="s">
        <v>56</v>
      </c>
      <c r="AH40">
        <f t="shared" si="3"/>
        <v>0</v>
      </c>
      <c r="AI40" t="e">
        <f>AH40*#REF!</f>
        <v>#REF!</v>
      </c>
      <c r="AJ40">
        <f t="shared" si="4"/>
        <v>0</v>
      </c>
      <c r="AK40" t="e">
        <f>AJ40*#REF!</f>
        <v>#REF!</v>
      </c>
      <c r="AN40">
        <f t="shared" si="5"/>
        <v>0</v>
      </c>
      <c r="AO40">
        <f t="shared" si="1"/>
        <v>0</v>
      </c>
      <c r="AP40">
        <f t="shared" si="6"/>
        <v>0</v>
      </c>
      <c r="AQ40">
        <f t="shared" si="2"/>
        <v>0</v>
      </c>
      <c r="AT40" s="64" t="s">
        <v>203</v>
      </c>
    </row>
    <row r="41" spans="1:46" ht="29.25" customHeight="1">
      <c r="A41">
        <v>37</v>
      </c>
      <c r="B41" t="s">
        <v>32</v>
      </c>
      <c r="C41" t="s">
        <v>194</v>
      </c>
      <c r="D41" s="55">
        <v>0.6</v>
      </c>
      <c r="E41" s="58">
        <v>0.5</v>
      </c>
      <c r="F41" t="s">
        <v>51</v>
      </c>
      <c r="G41" t="s">
        <v>51</v>
      </c>
      <c r="H41">
        <v>0.17</v>
      </c>
      <c r="I41">
        <v>11</v>
      </c>
      <c r="J41" s="8">
        <v>1</v>
      </c>
      <c r="K41" s="14">
        <v>1</v>
      </c>
      <c r="L41" s="14" t="str">
        <f t="shared" si="8"/>
        <v>No</v>
      </c>
      <c r="M41" s="3" t="s">
        <v>58</v>
      </c>
      <c r="N41" s="73">
        <v>0.5</v>
      </c>
      <c r="O41" s="17" t="s">
        <v>178</v>
      </c>
      <c r="P41" s="15" t="s">
        <v>56</v>
      </c>
      <c r="Q41" t="s">
        <v>56</v>
      </c>
      <c r="R41" t="s">
        <v>56</v>
      </c>
      <c r="AH41">
        <f t="shared" si="3"/>
        <v>0</v>
      </c>
      <c r="AI41" t="e">
        <f>AH41*#REF!</f>
        <v>#REF!</v>
      </c>
      <c r="AJ41">
        <f t="shared" si="4"/>
        <v>0</v>
      </c>
      <c r="AK41" t="e">
        <f>AJ41*#REF!</f>
        <v>#REF!</v>
      </c>
      <c r="AN41">
        <f t="shared" si="5"/>
        <v>0</v>
      </c>
      <c r="AO41">
        <f t="shared" si="1"/>
        <v>0</v>
      </c>
      <c r="AP41">
        <f t="shared" si="6"/>
        <v>0</v>
      </c>
      <c r="AQ41">
        <f t="shared" si="2"/>
        <v>0</v>
      </c>
      <c r="AT41" s="64" t="s">
        <v>203</v>
      </c>
    </row>
    <row r="42" spans="1:46" s="14" customFormat="1" ht="25.5">
      <c r="A42" s="14">
        <v>38</v>
      </c>
      <c r="B42" s="12" t="s">
        <v>10</v>
      </c>
      <c r="C42" t="s">
        <v>194</v>
      </c>
      <c r="D42" s="55">
        <v>0.6</v>
      </c>
      <c r="E42" s="58">
        <v>0.5</v>
      </c>
      <c r="F42" s="14" t="s">
        <v>51</v>
      </c>
      <c r="G42" s="14" t="s">
        <v>51</v>
      </c>
      <c r="H42" s="14">
        <v>0.8</v>
      </c>
      <c r="I42" s="14">
        <v>8.85</v>
      </c>
      <c r="J42" s="21">
        <v>5</v>
      </c>
      <c r="K42" s="14">
        <v>5</v>
      </c>
      <c r="L42" s="14" t="str">
        <f t="shared" si="8"/>
        <v>No</v>
      </c>
      <c r="M42" s="18" t="s">
        <v>58</v>
      </c>
      <c r="N42" s="73">
        <v>0.5</v>
      </c>
      <c r="O42" s="17" t="s">
        <v>178</v>
      </c>
      <c r="P42" s="15" t="s">
        <v>56</v>
      </c>
      <c r="Q42" s="14" t="s">
        <v>56</v>
      </c>
      <c r="R42" s="14" t="s">
        <v>56</v>
      </c>
      <c r="S42" s="14">
        <f>H42</f>
        <v>0.8</v>
      </c>
      <c r="T42" s="14">
        <v>2.01</v>
      </c>
      <c r="U42" s="14">
        <f>S42*T42</f>
        <v>1.6079999999999999</v>
      </c>
      <c r="AH42" s="14">
        <f t="shared" si="3"/>
        <v>0</v>
      </c>
      <c r="AI42" s="14" t="e">
        <f>AH42*#REF!</f>
        <v>#REF!</v>
      </c>
      <c r="AJ42" s="14">
        <f t="shared" si="4"/>
        <v>0</v>
      </c>
      <c r="AK42" s="14" t="e">
        <f>AJ42*#REF!</f>
        <v>#REF!</v>
      </c>
      <c r="AN42" s="14">
        <f t="shared" si="5"/>
        <v>0</v>
      </c>
      <c r="AO42" s="14">
        <f t="shared" si="1"/>
        <v>0</v>
      </c>
      <c r="AP42" s="14">
        <f t="shared" si="6"/>
        <v>0</v>
      </c>
      <c r="AQ42" s="14">
        <f t="shared" si="2"/>
        <v>0</v>
      </c>
      <c r="AR42" s="12"/>
      <c r="AS42" s="22"/>
      <c r="AT42" s="64" t="s">
        <v>203</v>
      </c>
    </row>
    <row r="43" spans="1:46" s="14" customFormat="1" ht="25.5">
      <c r="A43" s="14">
        <v>39</v>
      </c>
      <c r="B43" s="14" t="s">
        <v>11</v>
      </c>
      <c r="C43" t="s">
        <v>194</v>
      </c>
      <c r="D43" s="55">
        <v>0.6</v>
      </c>
      <c r="E43" s="58">
        <v>0.5</v>
      </c>
      <c r="F43" s="14" t="s">
        <v>51</v>
      </c>
      <c r="G43" s="14" t="s">
        <v>51</v>
      </c>
      <c r="H43" s="14">
        <v>6800</v>
      </c>
      <c r="I43" s="24">
        <v>200000</v>
      </c>
      <c r="J43" s="24">
        <v>150</v>
      </c>
      <c r="K43" s="14">
        <v>150</v>
      </c>
      <c r="L43" s="14" t="str">
        <f t="shared" si="8"/>
        <v>No</v>
      </c>
      <c r="M43" s="18" t="s">
        <v>58</v>
      </c>
      <c r="N43" s="73">
        <v>0.5</v>
      </c>
      <c r="O43" s="17" t="s">
        <v>178</v>
      </c>
      <c r="P43" s="15" t="s">
        <v>56</v>
      </c>
      <c r="Q43" s="14" t="s">
        <v>56</v>
      </c>
      <c r="R43" s="14" t="s">
        <v>56</v>
      </c>
      <c r="AH43" s="14">
        <f t="shared" si="3"/>
        <v>0</v>
      </c>
      <c r="AI43" s="14" t="e">
        <f>AH43*#REF!</f>
        <v>#REF!</v>
      </c>
      <c r="AJ43" s="14">
        <f t="shared" si="4"/>
        <v>0</v>
      </c>
      <c r="AK43" s="14" t="e">
        <f>AJ43*#REF!</f>
        <v>#REF!</v>
      </c>
      <c r="AN43" s="14">
        <f t="shared" si="5"/>
        <v>0</v>
      </c>
      <c r="AO43" s="14">
        <f t="shared" si="1"/>
        <v>0</v>
      </c>
      <c r="AP43" s="14">
        <f t="shared" si="6"/>
        <v>0</v>
      </c>
      <c r="AQ43" s="14">
        <f t="shared" si="2"/>
        <v>0</v>
      </c>
      <c r="AT43" s="64" t="s">
        <v>203</v>
      </c>
    </row>
    <row r="44" spans="1:46" s="14" customFormat="1" ht="25.5">
      <c r="A44" s="14">
        <v>40</v>
      </c>
      <c r="B44" s="14" t="s">
        <v>9</v>
      </c>
      <c r="C44" t="s">
        <v>194</v>
      </c>
      <c r="D44" s="55">
        <v>0.6</v>
      </c>
      <c r="E44" s="58">
        <v>0.5</v>
      </c>
      <c r="F44" s="14" t="s">
        <v>51</v>
      </c>
      <c r="G44" s="14" t="s">
        <v>51</v>
      </c>
      <c r="H44" s="14">
        <v>700</v>
      </c>
      <c r="I44" s="24">
        <v>140000</v>
      </c>
      <c r="J44" s="24">
        <v>10</v>
      </c>
      <c r="K44" s="14">
        <v>10</v>
      </c>
      <c r="L44" s="14" t="str">
        <f t="shared" si="8"/>
        <v>No</v>
      </c>
      <c r="M44" s="18" t="s">
        <v>58</v>
      </c>
      <c r="N44" s="73">
        <v>0.5</v>
      </c>
      <c r="O44" s="17" t="s">
        <v>178</v>
      </c>
      <c r="P44" s="15" t="s">
        <v>56</v>
      </c>
      <c r="Q44" s="14" t="s">
        <v>56</v>
      </c>
      <c r="R44" s="14" t="s">
        <v>56</v>
      </c>
      <c r="AH44" s="14">
        <f t="shared" si="3"/>
        <v>0</v>
      </c>
      <c r="AI44" s="14" t="e">
        <f>AH44*#REF!</f>
        <v>#REF!</v>
      </c>
      <c r="AJ44" s="14">
        <f t="shared" si="4"/>
        <v>0</v>
      </c>
      <c r="AK44" s="14" t="e">
        <f>AJ44*#REF!</f>
        <v>#REF!</v>
      </c>
      <c r="AN44" s="14">
        <f t="shared" si="5"/>
        <v>0</v>
      </c>
      <c r="AO44" s="14">
        <f t="shared" si="1"/>
        <v>0</v>
      </c>
      <c r="AP44" s="14">
        <f t="shared" si="6"/>
        <v>0</v>
      </c>
      <c r="AQ44" s="14">
        <f t="shared" si="2"/>
        <v>0</v>
      </c>
      <c r="AT44" s="64" t="s">
        <v>203</v>
      </c>
    </row>
    <row r="45" spans="1:46" s="14" customFormat="1" ht="27.75" customHeight="1">
      <c r="A45" s="14">
        <v>41</v>
      </c>
      <c r="B45" s="14" t="s">
        <v>2</v>
      </c>
      <c r="C45" t="s">
        <v>194</v>
      </c>
      <c r="D45" s="55">
        <v>0.6</v>
      </c>
      <c r="E45" s="58">
        <v>0.5</v>
      </c>
      <c r="F45" s="14" t="s">
        <v>51</v>
      </c>
      <c r="G45" s="14" t="s">
        <v>51</v>
      </c>
      <c r="H45" t="s">
        <v>189</v>
      </c>
      <c r="I45" t="s">
        <v>189</v>
      </c>
      <c r="J45" s="14">
        <v>200</v>
      </c>
      <c r="K45" s="14">
        <v>200</v>
      </c>
      <c r="L45" s="14" t="str">
        <f t="shared" si="8"/>
        <v>No</v>
      </c>
      <c r="M45" s="18" t="s">
        <v>58</v>
      </c>
      <c r="N45" s="73">
        <v>0.5</v>
      </c>
      <c r="O45" s="17" t="s">
        <v>178</v>
      </c>
      <c r="P45" s="15" t="s">
        <v>56</v>
      </c>
      <c r="Q45" s="14" t="s">
        <v>56</v>
      </c>
      <c r="R45" s="14" t="s">
        <v>56</v>
      </c>
      <c r="AH45" s="14">
        <f t="shared" si="3"/>
        <v>0</v>
      </c>
      <c r="AI45" s="14" t="e">
        <f>AH45*#REF!</f>
        <v>#REF!</v>
      </c>
      <c r="AJ45" s="14">
        <f t="shared" si="4"/>
        <v>0</v>
      </c>
      <c r="AK45" s="14" t="e">
        <f>AJ45*#REF!</f>
        <v>#REF!</v>
      </c>
      <c r="AN45" s="14">
        <f t="shared" si="5"/>
        <v>0</v>
      </c>
      <c r="AO45" s="14">
        <f t="shared" si="1"/>
        <v>0</v>
      </c>
      <c r="AP45" s="14">
        <f t="shared" si="6"/>
        <v>0</v>
      </c>
      <c r="AQ45" s="14">
        <f t="shared" si="2"/>
        <v>0</v>
      </c>
      <c r="AS45" s="20"/>
      <c r="AT45" s="64" t="s">
        <v>203</v>
      </c>
    </row>
    <row r="46" spans="1:46" ht="25.5">
      <c r="A46">
        <v>42</v>
      </c>
      <c r="B46" t="s">
        <v>31</v>
      </c>
      <c r="C46" t="s">
        <v>194</v>
      </c>
      <c r="D46" s="55">
        <v>0.6</v>
      </c>
      <c r="E46" s="58">
        <v>0.5</v>
      </c>
      <c r="F46" t="s">
        <v>51</v>
      </c>
      <c r="G46" t="s">
        <v>51</v>
      </c>
      <c r="H46">
        <v>0.6</v>
      </c>
      <c r="I46">
        <v>42</v>
      </c>
      <c r="J46">
        <v>5</v>
      </c>
      <c r="K46" s="14">
        <v>5</v>
      </c>
      <c r="L46" s="14" t="str">
        <f t="shared" si="8"/>
        <v>No</v>
      </c>
      <c r="M46" s="3" t="s">
        <v>58</v>
      </c>
      <c r="N46" s="73">
        <v>0.5</v>
      </c>
      <c r="O46" s="17" t="s">
        <v>178</v>
      </c>
      <c r="P46" s="15" t="s">
        <v>56</v>
      </c>
      <c r="Q46" t="s">
        <v>56</v>
      </c>
      <c r="R46" t="s">
        <v>56</v>
      </c>
      <c r="AH46">
        <f t="shared" si="3"/>
        <v>0</v>
      </c>
      <c r="AI46" t="e">
        <f>AH46*#REF!</f>
        <v>#REF!</v>
      </c>
      <c r="AJ46">
        <f t="shared" si="4"/>
        <v>0</v>
      </c>
      <c r="AK46" t="e">
        <f>AJ46*#REF!</f>
        <v>#REF!</v>
      </c>
      <c r="AN46">
        <f t="shared" si="5"/>
        <v>0</v>
      </c>
      <c r="AO46">
        <f t="shared" si="1"/>
        <v>0</v>
      </c>
      <c r="AP46">
        <f t="shared" si="6"/>
        <v>0</v>
      </c>
      <c r="AQ46">
        <f t="shared" si="2"/>
        <v>0</v>
      </c>
      <c r="AT46" s="64" t="s">
        <v>203</v>
      </c>
    </row>
    <row r="47" spans="1:46" ht="25.5">
      <c r="A47">
        <v>43</v>
      </c>
      <c r="B47" t="s">
        <v>1</v>
      </c>
      <c r="C47" t="s">
        <v>194</v>
      </c>
      <c r="D47" s="55">
        <v>0.6</v>
      </c>
      <c r="E47" s="58">
        <v>0.5</v>
      </c>
      <c r="F47" t="s">
        <v>51</v>
      </c>
      <c r="G47" t="s">
        <v>51</v>
      </c>
      <c r="H47">
        <v>2.7</v>
      </c>
      <c r="I47">
        <v>81</v>
      </c>
      <c r="J47" s="8">
        <v>5</v>
      </c>
      <c r="K47" s="14">
        <v>5</v>
      </c>
      <c r="L47" s="14" t="str">
        <f t="shared" si="8"/>
        <v>No</v>
      </c>
      <c r="M47" s="3" t="s">
        <v>58</v>
      </c>
      <c r="N47" s="73">
        <v>0.5</v>
      </c>
      <c r="O47" s="17" t="s">
        <v>178</v>
      </c>
      <c r="P47" s="15" t="s">
        <v>56</v>
      </c>
      <c r="Q47" t="s">
        <v>56</v>
      </c>
      <c r="R47" t="s">
        <v>56</v>
      </c>
      <c r="AH47">
        <f t="shared" si="3"/>
        <v>0</v>
      </c>
      <c r="AI47" t="e">
        <f>AH47*#REF!</f>
        <v>#REF!</v>
      </c>
      <c r="AJ47">
        <f t="shared" si="4"/>
        <v>0</v>
      </c>
      <c r="AK47" t="e">
        <f>AJ47*#REF!</f>
        <v>#REF!</v>
      </c>
      <c r="AN47">
        <f t="shared" si="5"/>
        <v>0</v>
      </c>
      <c r="AO47">
        <f t="shared" si="1"/>
        <v>0</v>
      </c>
      <c r="AP47">
        <f t="shared" si="6"/>
        <v>0</v>
      </c>
      <c r="AQ47">
        <f t="shared" si="2"/>
        <v>0</v>
      </c>
      <c r="AT47" s="64" t="s">
        <v>203</v>
      </c>
    </row>
    <row r="48" spans="1:46" ht="25.5">
      <c r="A48">
        <v>44</v>
      </c>
      <c r="B48" t="s">
        <v>42</v>
      </c>
      <c r="C48" t="s">
        <v>194</v>
      </c>
      <c r="D48" s="55">
        <v>0.6</v>
      </c>
      <c r="E48" s="58">
        <v>0.5</v>
      </c>
      <c r="F48" t="s">
        <v>51</v>
      </c>
      <c r="G48" t="s">
        <v>51</v>
      </c>
      <c r="H48">
        <v>2</v>
      </c>
      <c r="I48">
        <v>525</v>
      </c>
      <c r="J48">
        <v>0.5</v>
      </c>
      <c r="K48" s="14">
        <v>0.5</v>
      </c>
      <c r="L48" s="14" t="str">
        <f t="shared" si="8"/>
        <v>No</v>
      </c>
      <c r="M48" s="3" t="s">
        <v>58</v>
      </c>
      <c r="N48" s="73">
        <v>0.5</v>
      </c>
      <c r="O48" s="17" t="s">
        <v>178</v>
      </c>
      <c r="P48" s="15" t="s">
        <v>56</v>
      </c>
      <c r="Q48" t="s">
        <v>56</v>
      </c>
      <c r="R48" t="s">
        <v>56</v>
      </c>
      <c r="AH48">
        <f t="shared" si="3"/>
        <v>0</v>
      </c>
      <c r="AI48" t="e">
        <f>AH48*#REF!</f>
        <v>#REF!</v>
      </c>
      <c r="AJ48">
        <f t="shared" si="4"/>
        <v>0</v>
      </c>
      <c r="AK48" t="e">
        <f>AJ48*#REF!</f>
        <v>#REF!</v>
      </c>
      <c r="AN48">
        <f t="shared" si="5"/>
        <v>0</v>
      </c>
      <c r="AO48">
        <f t="shared" si="1"/>
        <v>0</v>
      </c>
      <c r="AP48">
        <f t="shared" si="6"/>
        <v>0</v>
      </c>
      <c r="AQ48">
        <f t="shared" si="2"/>
        <v>0</v>
      </c>
      <c r="AT48" s="64" t="s">
        <v>203</v>
      </c>
    </row>
    <row r="49" spans="1:46" ht="25.5">
      <c r="A49">
        <v>45</v>
      </c>
      <c r="B49" t="s">
        <v>19</v>
      </c>
      <c r="C49" t="s">
        <v>194</v>
      </c>
      <c r="D49" s="55">
        <v>0.6</v>
      </c>
      <c r="E49" s="58">
        <v>5</v>
      </c>
      <c r="F49" t="s">
        <v>51</v>
      </c>
      <c r="G49" t="s">
        <v>51</v>
      </c>
      <c r="H49">
        <v>120</v>
      </c>
      <c r="I49">
        <v>400</v>
      </c>
      <c r="K49" s="14">
        <v>400</v>
      </c>
      <c r="L49" s="14" t="str">
        <f t="shared" si="8"/>
        <v>No</v>
      </c>
      <c r="M49" s="3" t="s">
        <v>58</v>
      </c>
      <c r="N49" s="73">
        <v>5</v>
      </c>
      <c r="O49" s="17" t="s">
        <v>178</v>
      </c>
      <c r="P49" s="15" t="s">
        <v>56</v>
      </c>
      <c r="Q49" t="s">
        <v>56</v>
      </c>
      <c r="R49" t="s">
        <v>56</v>
      </c>
      <c r="AH49">
        <f t="shared" si="3"/>
        <v>0</v>
      </c>
      <c r="AI49" t="e">
        <f>AH49*#REF!</f>
        <v>#REF!</v>
      </c>
      <c r="AJ49">
        <f t="shared" si="4"/>
        <v>0</v>
      </c>
      <c r="AK49" t="e">
        <f>AJ49*#REF!</f>
        <v>#REF!</v>
      </c>
      <c r="AN49">
        <f t="shared" si="5"/>
        <v>0</v>
      </c>
      <c r="AO49">
        <f t="shared" si="1"/>
        <v>0</v>
      </c>
      <c r="AP49">
        <f t="shared" si="6"/>
        <v>0</v>
      </c>
      <c r="AQ49">
        <f t="shared" si="2"/>
        <v>0</v>
      </c>
      <c r="AT49" s="64" t="s">
        <v>203</v>
      </c>
    </row>
    <row r="50" spans="1:46" ht="25.5">
      <c r="A50">
        <v>46</v>
      </c>
      <c r="B50" t="s">
        <v>20</v>
      </c>
      <c r="C50" t="s">
        <v>194</v>
      </c>
      <c r="D50" s="55">
        <v>0.6</v>
      </c>
      <c r="E50" s="58">
        <v>5</v>
      </c>
      <c r="F50" t="s">
        <v>51</v>
      </c>
      <c r="G50" t="s">
        <v>51</v>
      </c>
      <c r="H50">
        <v>93</v>
      </c>
      <c r="I50">
        <v>790</v>
      </c>
      <c r="K50" s="14">
        <v>790</v>
      </c>
      <c r="L50" s="14" t="str">
        <f t="shared" si="8"/>
        <v>No</v>
      </c>
      <c r="M50" s="3" t="s">
        <v>58</v>
      </c>
      <c r="N50" s="73">
        <v>5</v>
      </c>
      <c r="O50" s="17" t="s">
        <v>178</v>
      </c>
      <c r="P50" s="15" t="s">
        <v>56</v>
      </c>
      <c r="Q50" t="s">
        <v>56</v>
      </c>
      <c r="R50" t="s">
        <v>56</v>
      </c>
      <c r="AH50">
        <f t="shared" si="3"/>
        <v>0</v>
      </c>
      <c r="AI50" t="e">
        <f>AH50*#REF!</f>
        <v>#REF!</v>
      </c>
      <c r="AJ50">
        <f t="shared" si="4"/>
        <v>0</v>
      </c>
      <c r="AK50" t="e">
        <f>AJ50*#REF!</f>
        <v>#REF!</v>
      </c>
      <c r="AN50">
        <f t="shared" si="5"/>
        <v>0</v>
      </c>
      <c r="AO50">
        <f t="shared" si="1"/>
        <v>0</v>
      </c>
      <c r="AP50">
        <f t="shared" si="6"/>
        <v>0</v>
      </c>
      <c r="AQ50">
        <f t="shared" si="2"/>
        <v>0</v>
      </c>
      <c r="AT50" s="64" t="s">
        <v>203</v>
      </c>
    </row>
    <row r="51" spans="1:46" ht="25.5">
      <c r="A51">
        <v>47</v>
      </c>
      <c r="B51" t="s">
        <v>21</v>
      </c>
      <c r="C51" t="s">
        <v>194</v>
      </c>
      <c r="D51" s="55">
        <v>0.6</v>
      </c>
      <c r="E51" s="58">
        <v>2</v>
      </c>
      <c r="F51" t="s">
        <v>51</v>
      </c>
      <c r="G51" t="s">
        <v>51</v>
      </c>
      <c r="H51">
        <v>540</v>
      </c>
      <c r="I51" s="1">
        <v>2300</v>
      </c>
      <c r="J51" s="1"/>
      <c r="K51" s="24">
        <v>2300</v>
      </c>
      <c r="L51" s="14" t="str">
        <f t="shared" si="8"/>
        <v>No</v>
      </c>
      <c r="M51" s="3" t="s">
        <v>58</v>
      </c>
      <c r="N51" s="73">
        <v>2</v>
      </c>
      <c r="O51" s="17" t="s">
        <v>178</v>
      </c>
      <c r="P51" s="15" t="s">
        <v>56</v>
      </c>
      <c r="Q51" t="s">
        <v>56</v>
      </c>
      <c r="R51" t="s">
        <v>56</v>
      </c>
      <c r="AH51">
        <f t="shared" si="3"/>
        <v>0</v>
      </c>
      <c r="AI51" t="e">
        <f>AH51*#REF!</f>
        <v>#REF!</v>
      </c>
      <c r="AJ51">
        <f t="shared" si="4"/>
        <v>0</v>
      </c>
      <c r="AK51" t="e">
        <f>AJ51*#REF!</f>
        <v>#REF!</v>
      </c>
      <c r="AN51">
        <f t="shared" si="5"/>
        <v>0</v>
      </c>
      <c r="AO51">
        <f t="shared" si="1"/>
        <v>0</v>
      </c>
      <c r="AP51">
        <f t="shared" si="6"/>
        <v>0</v>
      </c>
      <c r="AQ51">
        <f t="shared" si="2"/>
        <v>0</v>
      </c>
      <c r="AT51" s="64" t="s">
        <v>203</v>
      </c>
    </row>
    <row r="52" spans="1:46" ht="25.5">
      <c r="A52">
        <v>48</v>
      </c>
      <c r="B52" s="32" t="s">
        <v>198</v>
      </c>
      <c r="C52" t="s">
        <v>194</v>
      </c>
      <c r="D52" s="55">
        <v>0.6</v>
      </c>
      <c r="E52" s="58">
        <v>5</v>
      </c>
      <c r="F52" t="s">
        <v>51</v>
      </c>
      <c r="G52" t="s">
        <v>51</v>
      </c>
      <c r="H52">
        <v>13.4</v>
      </c>
      <c r="I52">
        <v>765</v>
      </c>
      <c r="K52" s="14">
        <v>765</v>
      </c>
      <c r="L52" s="14" t="str">
        <f t="shared" si="8"/>
        <v>No</v>
      </c>
      <c r="M52" s="3" t="s">
        <v>58</v>
      </c>
      <c r="N52" s="73">
        <v>5</v>
      </c>
      <c r="O52" s="17" t="s">
        <v>178</v>
      </c>
      <c r="P52" s="15" t="s">
        <v>56</v>
      </c>
      <c r="Q52" t="s">
        <v>56</v>
      </c>
      <c r="R52" t="s">
        <v>56</v>
      </c>
      <c r="AH52">
        <f t="shared" si="3"/>
        <v>0</v>
      </c>
      <c r="AI52" t="e">
        <f>AH52*#REF!</f>
        <v>#REF!</v>
      </c>
      <c r="AJ52">
        <f t="shared" si="4"/>
        <v>0</v>
      </c>
      <c r="AK52" t="e">
        <f>AJ52*#REF!</f>
        <v>#REF!</v>
      </c>
      <c r="AN52">
        <f t="shared" si="5"/>
        <v>0</v>
      </c>
      <c r="AO52">
        <f t="shared" si="1"/>
        <v>0</v>
      </c>
      <c r="AP52">
        <f t="shared" si="6"/>
        <v>0</v>
      </c>
      <c r="AQ52">
        <f t="shared" si="2"/>
        <v>0</v>
      </c>
      <c r="AT52" s="64" t="s">
        <v>203</v>
      </c>
    </row>
    <row r="53" spans="1:46" ht="25.5">
      <c r="A53">
        <v>49</v>
      </c>
      <c r="B53" t="s">
        <v>24</v>
      </c>
      <c r="C53" t="s">
        <v>194</v>
      </c>
      <c r="D53" s="55">
        <v>0.6</v>
      </c>
      <c r="E53" s="58">
        <v>5</v>
      </c>
      <c r="F53" t="s">
        <v>51</v>
      </c>
      <c r="G53" t="s">
        <v>51</v>
      </c>
      <c r="H53">
        <v>70</v>
      </c>
      <c r="I53" s="1">
        <v>14000</v>
      </c>
      <c r="J53" s="1"/>
      <c r="K53" s="24">
        <v>14000</v>
      </c>
      <c r="L53" s="14" t="str">
        <f t="shared" si="8"/>
        <v>No</v>
      </c>
      <c r="M53" s="3" t="s">
        <v>58</v>
      </c>
      <c r="N53" s="73">
        <v>5</v>
      </c>
      <c r="O53" s="17" t="s">
        <v>178</v>
      </c>
      <c r="P53" s="15" t="s">
        <v>56</v>
      </c>
      <c r="Q53" t="s">
        <v>56</v>
      </c>
      <c r="R53" t="s">
        <v>56</v>
      </c>
      <c r="AH53">
        <f t="shared" si="3"/>
        <v>0</v>
      </c>
      <c r="AI53" t="e">
        <f>AH53*#REF!</f>
        <v>#REF!</v>
      </c>
      <c r="AJ53">
        <f t="shared" si="4"/>
        <v>0</v>
      </c>
      <c r="AK53" t="e">
        <f>AJ53*#REF!</f>
        <v>#REF!</v>
      </c>
      <c r="AN53">
        <f t="shared" si="5"/>
        <v>0</v>
      </c>
      <c r="AO53">
        <f t="shared" si="1"/>
        <v>0</v>
      </c>
      <c r="AP53">
        <f t="shared" si="6"/>
        <v>0</v>
      </c>
      <c r="AQ53">
        <f t="shared" si="2"/>
        <v>0</v>
      </c>
      <c r="AT53" s="64" t="s">
        <v>203</v>
      </c>
    </row>
    <row r="54" spans="1:46" ht="25.5">
      <c r="A54">
        <v>50</v>
      </c>
      <c r="B54" t="s">
        <v>22</v>
      </c>
      <c r="C54" t="s">
        <v>194</v>
      </c>
      <c r="D54" s="55">
        <v>0.6</v>
      </c>
      <c r="E54" s="58">
        <v>10</v>
      </c>
      <c r="F54" t="s">
        <v>51</v>
      </c>
      <c r="G54" t="s">
        <v>51</v>
      </c>
      <c r="H54" t="s">
        <v>51</v>
      </c>
      <c r="I54" t="s">
        <v>51</v>
      </c>
      <c r="K54" t="s">
        <v>184</v>
      </c>
      <c r="L54" s="3" t="s">
        <v>150</v>
      </c>
      <c r="M54" s="3" t="s">
        <v>58</v>
      </c>
      <c r="N54" s="73">
        <v>10</v>
      </c>
      <c r="O54" s="63" t="s">
        <v>188</v>
      </c>
      <c r="P54" s="15" t="s">
        <v>56</v>
      </c>
      <c r="Q54" t="s">
        <v>56</v>
      </c>
      <c r="R54" t="s">
        <v>56</v>
      </c>
      <c r="AH54">
        <f t="shared" si="3"/>
        <v>0</v>
      </c>
      <c r="AI54" t="e">
        <f>AH54*#REF!</f>
        <v>#REF!</v>
      </c>
      <c r="AJ54">
        <f t="shared" si="4"/>
        <v>0</v>
      </c>
      <c r="AK54" t="e">
        <f>AJ54*#REF!</f>
        <v>#REF!</v>
      </c>
      <c r="AN54">
        <f t="shared" si="5"/>
        <v>0</v>
      </c>
      <c r="AO54">
        <f t="shared" si="1"/>
        <v>0</v>
      </c>
      <c r="AP54">
        <f t="shared" si="6"/>
        <v>0</v>
      </c>
      <c r="AQ54">
        <f t="shared" si="2"/>
        <v>0</v>
      </c>
      <c r="AT54" s="67" t="s">
        <v>151</v>
      </c>
    </row>
    <row r="55" spans="1:46" ht="25.5">
      <c r="A55">
        <v>51</v>
      </c>
      <c r="B55" t="s">
        <v>23</v>
      </c>
      <c r="C55" t="s">
        <v>194</v>
      </c>
      <c r="D55" s="55">
        <v>0.6</v>
      </c>
      <c r="E55" s="58">
        <v>10</v>
      </c>
      <c r="F55" t="s">
        <v>51</v>
      </c>
      <c r="G55" t="s">
        <v>51</v>
      </c>
      <c r="H55" t="s">
        <v>51</v>
      </c>
      <c r="I55" t="s">
        <v>51</v>
      </c>
      <c r="K55" t="s">
        <v>184</v>
      </c>
      <c r="L55" s="3" t="s">
        <v>150</v>
      </c>
      <c r="M55" s="3" t="s">
        <v>58</v>
      </c>
      <c r="N55" s="73">
        <v>10</v>
      </c>
      <c r="O55" s="63" t="s">
        <v>188</v>
      </c>
      <c r="P55" s="15" t="s">
        <v>56</v>
      </c>
      <c r="Q55" t="s">
        <v>56</v>
      </c>
      <c r="R55" t="s">
        <v>56</v>
      </c>
      <c r="AH55">
        <f t="shared" si="3"/>
        <v>0</v>
      </c>
      <c r="AI55" t="e">
        <f>AH55*#REF!</f>
        <v>#REF!</v>
      </c>
      <c r="AJ55">
        <f t="shared" si="4"/>
        <v>0</v>
      </c>
      <c r="AK55" t="e">
        <f>AJ55*#REF!</f>
        <v>#REF!</v>
      </c>
      <c r="AN55">
        <f t="shared" si="5"/>
        <v>0</v>
      </c>
      <c r="AO55">
        <f t="shared" si="1"/>
        <v>0</v>
      </c>
      <c r="AP55">
        <f t="shared" si="6"/>
        <v>0</v>
      </c>
      <c r="AQ55">
        <f t="shared" si="2"/>
        <v>0</v>
      </c>
      <c r="AT55" s="67" t="s">
        <v>151</v>
      </c>
    </row>
    <row r="56" spans="1:46" ht="25.5">
      <c r="A56">
        <v>52</v>
      </c>
      <c r="B56" s="32" t="s">
        <v>199</v>
      </c>
      <c r="C56" t="s">
        <v>194</v>
      </c>
      <c r="D56" s="55">
        <v>0.6</v>
      </c>
      <c r="E56" s="58">
        <v>1</v>
      </c>
      <c r="F56" t="s">
        <v>51</v>
      </c>
      <c r="G56" t="s">
        <v>51</v>
      </c>
      <c r="H56" t="s">
        <v>51</v>
      </c>
      <c r="I56" t="s">
        <v>51</v>
      </c>
      <c r="K56" t="s">
        <v>184</v>
      </c>
      <c r="L56" s="3" t="s">
        <v>150</v>
      </c>
      <c r="M56" s="3" t="s">
        <v>58</v>
      </c>
      <c r="N56" s="73">
        <v>1</v>
      </c>
      <c r="O56" s="63" t="s">
        <v>188</v>
      </c>
      <c r="P56" s="15" t="s">
        <v>56</v>
      </c>
      <c r="Q56" t="s">
        <v>56</v>
      </c>
      <c r="R56" t="s">
        <v>56</v>
      </c>
      <c r="AH56">
        <f t="shared" si="3"/>
        <v>0</v>
      </c>
      <c r="AI56" t="e">
        <f>AH56*#REF!</f>
        <v>#REF!</v>
      </c>
      <c r="AJ56">
        <f t="shared" si="4"/>
        <v>0</v>
      </c>
      <c r="AK56" t="e">
        <f>AJ56*#REF!</f>
        <v>#REF!</v>
      </c>
      <c r="AN56">
        <f t="shared" si="5"/>
        <v>0</v>
      </c>
      <c r="AO56">
        <f t="shared" si="1"/>
        <v>0</v>
      </c>
      <c r="AP56">
        <f t="shared" si="6"/>
        <v>0</v>
      </c>
      <c r="AQ56">
        <f t="shared" si="2"/>
        <v>0</v>
      </c>
      <c r="AT56" s="67" t="s">
        <v>151</v>
      </c>
    </row>
    <row r="57" spans="1:46" ht="25.5">
      <c r="A57">
        <v>53</v>
      </c>
      <c r="B57" t="s">
        <v>25</v>
      </c>
      <c r="C57" t="s">
        <v>194</v>
      </c>
      <c r="D57" s="55">
        <v>0.6</v>
      </c>
      <c r="E57" s="58">
        <v>5</v>
      </c>
      <c r="F57">
        <v>9.6</v>
      </c>
      <c r="G57">
        <v>7.4</v>
      </c>
      <c r="H57">
        <v>0.28</v>
      </c>
      <c r="I57">
        <v>8.2</v>
      </c>
      <c r="J57" s="8">
        <v>1</v>
      </c>
      <c r="K57" s="14">
        <v>1</v>
      </c>
      <c r="L57" s="21" t="s">
        <v>201</v>
      </c>
      <c r="M57" s="3" t="s">
        <v>58</v>
      </c>
      <c r="N57" s="73">
        <v>5</v>
      </c>
      <c r="O57" s="21" t="s">
        <v>201</v>
      </c>
      <c r="P57" s="15" t="s">
        <v>56</v>
      </c>
      <c r="Q57" t="s">
        <v>56</v>
      </c>
      <c r="R57" t="s">
        <v>56</v>
      </c>
      <c r="AH57">
        <f t="shared" si="3"/>
        <v>0</v>
      </c>
      <c r="AI57" t="e">
        <f>AH57*#REF!</f>
        <v>#REF!</v>
      </c>
      <c r="AJ57">
        <f t="shared" si="4"/>
        <v>0</v>
      </c>
      <c r="AK57" t="e">
        <f>AJ57*#REF!</f>
        <v>#REF!</v>
      </c>
      <c r="AN57">
        <f t="shared" si="5"/>
        <v>0</v>
      </c>
      <c r="AO57">
        <f t="shared" si="1"/>
        <v>0</v>
      </c>
      <c r="AP57">
        <f t="shared" si="6"/>
        <v>0</v>
      </c>
      <c r="AQ57">
        <f t="shared" si="2"/>
        <v>0</v>
      </c>
      <c r="AT57" s="10" t="s">
        <v>206</v>
      </c>
    </row>
    <row r="58" spans="1:46" ht="25.5">
      <c r="A58">
        <v>54</v>
      </c>
      <c r="B58" t="s">
        <v>26</v>
      </c>
      <c r="C58" t="s">
        <v>194</v>
      </c>
      <c r="D58" s="55">
        <v>0.6</v>
      </c>
      <c r="E58" s="58">
        <v>1</v>
      </c>
      <c r="F58" t="s">
        <v>51</v>
      </c>
      <c r="G58" t="s">
        <v>51</v>
      </c>
      <c r="H58" s="1">
        <v>21000</v>
      </c>
      <c r="I58" s="1">
        <v>4600000</v>
      </c>
      <c r="J58" s="1"/>
      <c r="K58" s="24" t="s">
        <v>185</v>
      </c>
      <c r="L58" s="14" t="str">
        <f>IF(E58&gt;K58,"YES","No")</f>
        <v>No</v>
      </c>
      <c r="M58" s="3" t="s">
        <v>58</v>
      </c>
      <c r="N58" s="73">
        <v>1</v>
      </c>
      <c r="O58" s="17" t="s">
        <v>178</v>
      </c>
      <c r="P58" s="15" t="s">
        <v>56</v>
      </c>
      <c r="Q58" t="s">
        <v>56</v>
      </c>
      <c r="R58" t="s">
        <v>56</v>
      </c>
      <c r="AH58">
        <f t="shared" si="3"/>
        <v>0</v>
      </c>
      <c r="AI58" t="e">
        <f>AH58*#REF!</f>
        <v>#REF!</v>
      </c>
      <c r="AJ58">
        <f t="shared" si="4"/>
        <v>0</v>
      </c>
      <c r="AK58" t="e">
        <f>AJ58*#REF!</f>
        <v>#REF!</v>
      </c>
      <c r="AN58">
        <f t="shared" si="5"/>
        <v>0</v>
      </c>
      <c r="AO58">
        <f t="shared" si="1"/>
        <v>0</v>
      </c>
      <c r="AP58">
        <f t="shared" si="6"/>
        <v>0</v>
      </c>
      <c r="AQ58">
        <f t="shared" si="2"/>
        <v>0</v>
      </c>
      <c r="AT58" s="64" t="s">
        <v>203</v>
      </c>
    </row>
    <row r="59" spans="1:46" ht="24.75" customHeight="1">
      <c r="A59">
        <v>55</v>
      </c>
      <c r="B59" t="s">
        <v>18</v>
      </c>
      <c r="C59" t="s">
        <v>194</v>
      </c>
      <c r="D59" s="55">
        <v>0.6</v>
      </c>
      <c r="E59" s="58">
        <v>10</v>
      </c>
      <c r="F59" t="s">
        <v>51</v>
      </c>
      <c r="G59" t="s">
        <v>51</v>
      </c>
      <c r="H59">
        <v>2.1</v>
      </c>
      <c r="I59">
        <v>6.5</v>
      </c>
      <c r="K59" s="14">
        <v>6.5</v>
      </c>
      <c r="L59" s="21" t="s">
        <v>201</v>
      </c>
      <c r="M59" s="3" t="s">
        <v>58</v>
      </c>
      <c r="N59" s="73">
        <v>10</v>
      </c>
      <c r="O59" s="21" t="s">
        <v>201</v>
      </c>
      <c r="P59" s="15" t="s">
        <v>56</v>
      </c>
      <c r="Q59" t="s">
        <v>56</v>
      </c>
      <c r="R59" t="s">
        <v>56</v>
      </c>
      <c r="AH59">
        <f t="shared" si="3"/>
        <v>0</v>
      </c>
      <c r="AI59" t="e">
        <f>AH59*#REF!</f>
        <v>#REF!</v>
      </c>
      <c r="AJ59">
        <f t="shared" si="4"/>
        <v>0</v>
      </c>
      <c r="AK59" t="e">
        <f>AJ59*#REF!</f>
        <v>#REF!</v>
      </c>
      <c r="AN59">
        <f t="shared" si="5"/>
        <v>0</v>
      </c>
      <c r="AO59">
        <f t="shared" si="1"/>
        <v>0</v>
      </c>
      <c r="AP59">
        <f t="shared" si="6"/>
        <v>0</v>
      </c>
      <c r="AQ59">
        <f t="shared" si="2"/>
        <v>0</v>
      </c>
      <c r="AT59" s="64" t="s">
        <v>203</v>
      </c>
    </row>
    <row r="60" spans="1:46" ht="25.5">
      <c r="A60">
        <v>56</v>
      </c>
      <c r="B60" s="8" t="s">
        <v>46</v>
      </c>
      <c r="C60" t="s">
        <v>194</v>
      </c>
      <c r="D60" s="55">
        <v>0.6</v>
      </c>
      <c r="E60" s="58">
        <v>1</v>
      </c>
      <c r="F60" t="s">
        <v>51</v>
      </c>
      <c r="G60" t="s">
        <v>51</v>
      </c>
      <c r="H60">
        <v>1200</v>
      </c>
      <c r="I60" s="1">
        <v>2700</v>
      </c>
      <c r="J60" s="1"/>
      <c r="K60" s="24">
        <v>2700</v>
      </c>
      <c r="L60" s="14" t="str">
        <f>IF(E60&gt;K60,"YES","No")</f>
        <v>No</v>
      </c>
      <c r="M60" s="3" t="s">
        <v>58</v>
      </c>
      <c r="N60" s="73">
        <v>1</v>
      </c>
      <c r="O60" s="17" t="s">
        <v>178</v>
      </c>
      <c r="P60" s="15" t="s">
        <v>56</v>
      </c>
      <c r="Q60" t="s">
        <v>56</v>
      </c>
      <c r="R60" t="s">
        <v>56</v>
      </c>
      <c r="AH60">
        <f t="shared" si="3"/>
        <v>0</v>
      </c>
      <c r="AI60" t="e">
        <f>AH60*#REF!</f>
        <v>#REF!</v>
      </c>
      <c r="AJ60">
        <f t="shared" si="4"/>
        <v>0</v>
      </c>
      <c r="AK60" t="e">
        <f>AJ60*#REF!</f>
        <v>#REF!</v>
      </c>
      <c r="AN60">
        <f t="shared" si="5"/>
        <v>0</v>
      </c>
      <c r="AO60">
        <f t="shared" si="1"/>
        <v>0</v>
      </c>
      <c r="AP60">
        <f t="shared" si="6"/>
        <v>0</v>
      </c>
      <c r="AQ60">
        <f t="shared" si="2"/>
        <v>0</v>
      </c>
      <c r="AT60" s="64" t="s">
        <v>203</v>
      </c>
    </row>
    <row r="61" spans="1:46" ht="25.5">
      <c r="A61">
        <v>57</v>
      </c>
      <c r="B61" s="8" t="s">
        <v>47</v>
      </c>
      <c r="C61" t="s">
        <v>194</v>
      </c>
      <c r="D61" s="55">
        <v>0.6</v>
      </c>
      <c r="E61" s="58">
        <v>10</v>
      </c>
      <c r="F61" t="s">
        <v>51</v>
      </c>
      <c r="G61" t="s">
        <v>51</v>
      </c>
      <c r="H61" t="s">
        <v>51</v>
      </c>
      <c r="I61" t="s">
        <v>51</v>
      </c>
      <c r="K61" s="14" t="str">
        <f>H61</f>
        <v>NONE</v>
      </c>
      <c r="L61" s="3" t="s">
        <v>150</v>
      </c>
      <c r="M61" s="3" t="s">
        <v>58</v>
      </c>
      <c r="N61" s="73">
        <v>10</v>
      </c>
      <c r="O61" s="63" t="s">
        <v>188</v>
      </c>
      <c r="P61" s="15" t="s">
        <v>56</v>
      </c>
      <c r="Q61" t="s">
        <v>56</v>
      </c>
      <c r="R61" t="s">
        <v>56</v>
      </c>
      <c r="AH61">
        <f t="shared" si="3"/>
        <v>0</v>
      </c>
      <c r="AI61" t="e">
        <f>AH61*#REF!</f>
        <v>#REF!</v>
      </c>
      <c r="AJ61">
        <f t="shared" si="4"/>
        <v>0</v>
      </c>
      <c r="AK61" t="e">
        <f>AJ61*#REF!</f>
        <v>#REF!</v>
      </c>
      <c r="AN61">
        <f t="shared" si="5"/>
        <v>0</v>
      </c>
      <c r="AO61">
        <f t="shared" si="1"/>
        <v>0</v>
      </c>
      <c r="AP61">
        <f t="shared" si="6"/>
        <v>0</v>
      </c>
      <c r="AQ61">
        <f t="shared" si="2"/>
        <v>0</v>
      </c>
      <c r="AT61" s="67" t="s">
        <v>151</v>
      </c>
    </row>
    <row r="62" spans="1:46" ht="26.25" customHeight="1">
      <c r="A62">
        <v>58</v>
      </c>
      <c r="B62" s="8" t="s">
        <v>48</v>
      </c>
      <c r="C62" t="s">
        <v>194</v>
      </c>
      <c r="D62" s="55">
        <v>0.6</v>
      </c>
      <c r="E62" s="58">
        <v>10</v>
      </c>
      <c r="F62" t="s">
        <v>51</v>
      </c>
      <c r="G62" t="s">
        <v>51</v>
      </c>
      <c r="H62">
        <v>9600</v>
      </c>
      <c r="I62" s="1">
        <v>110000</v>
      </c>
      <c r="J62" s="1"/>
      <c r="K62" s="24">
        <v>110000</v>
      </c>
      <c r="L62" s="14" t="str">
        <f>IF(E62&gt;K62,"YES","No")</f>
        <v>No</v>
      </c>
      <c r="M62" s="3" t="s">
        <v>58</v>
      </c>
      <c r="N62" s="73">
        <v>10</v>
      </c>
      <c r="O62" s="17" t="s">
        <v>178</v>
      </c>
      <c r="P62" s="15" t="s">
        <v>56</v>
      </c>
      <c r="Q62" t="s">
        <v>56</v>
      </c>
      <c r="R62" t="s">
        <v>56</v>
      </c>
      <c r="AH62">
        <f t="shared" si="3"/>
        <v>0</v>
      </c>
      <c r="AI62" t="e">
        <f>AH62*#REF!</f>
        <v>#REF!</v>
      </c>
      <c r="AJ62">
        <f t="shared" si="4"/>
        <v>0</v>
      </c>
      <c r="AK62" t="e">
        <f>AJ62*#REF!</f>
        <v>#REF!</v>
      </c>
      <c r="AN62">
        <f t="shared" si="5"/>
        <v>0</v>
      </c>
      <c r="AO62">
        <f t="shared" si="1"/>
        <v>0</v>
      </c>
      <c r="AP62">
        <f t="shared" si="6"/>
        <v>0</v>
      </c>
      <c r="AQ62">
        <f t="shared" si="2"/>
        <v>0</v>
      </c>
      <c r="AT62" s="64" t="s">
        <v>203</v>
      </c>
    </row>
    <row r="63" spans="1:46" ht="26.25" customHeight="1">
      <c r="A63">
        <v>59</v>
      </c>
      <c r="B63" s="8" t="s">
        <v>49</v>
      </c>
      <c r="C63" t="s">
        <v>194</v>
      </c>
      <c r="D63" s="55">
        <v>0.6</v>
      </c>
      <c r="E63" s="58">
        <v>5</v>
      </c>
      <c r="F63" t="s">
        <v>51</v>
      </c>
      <c r="G63" t="s">
        <v>51</v>
      </c>
      <c r="H63">
        <v>0.00012</v>
      </c>
      <c r="I63">
        <v>0.00054</v>
      </c>
      <c r="J63" s="8"/>
      <c r="K63" s="14">
        <v>0.00054</v>
      </c>
      <c r="L63" s="21" t="s">
        <v>201</v>
      </c>
      <c r="M63" s="3" t="s">
        <v>58</v>
      </c>
      <c r="N63" s="73">
        <v>5</v>
      </c>
      <c r="O63" s="21" t="s">
        <v>201</v>
      </c>
      <c r="P63" s="15" t="s">
        <v>56</v>
      </c>
      <c r="Q63" t="s">
        <v>56</v>
      </c>
      <c r="R63" t="s">
        <v>56</v>
      </c>
      <c r="AH63">
        <f t="shared" si="3"/>
        <v>0</v>
      </c>
      <c r="AI63" t="e">
        <f>AH63*#REF!</f>
        <v>#REF!</v>
      </c>
      <c r="AJ63">
        <f t="shared" si="4"/>
        <v>0</v>
      </c>
      <c r="AK63" t="e">
        <f>AJ63*#REF!</f>
        <v>#REF!</v>
      </c>
      <c r="AN63">
        <f t="shared" si="5"/>
        <v>0</v>
      </c>
      <c r="AO63">
        <f t="shared" si="1"/>
        <v>0</v>
      </c>
      <c r="AP63">
        <f t="shared" si="6"/>
        <v>0</v>
      </c>
      <c r="AQ63">
        <f t="shared" si="2"/>
        <v>0</v>
      </c>
      <c r="AT63" s="10" t="s">
        <v>206</v>
      </c>
    </row>
    <row r="64" spans="1:46" s="8" customFormat="1" ht="25.5">
      <c r="A64" s="8">
        <v>60</v>
      </c>
      <c r="B64" s="8" t="s">
        <v>84</v>
      </c>
      <c r="C64" t="s">
        <v>194</v>
      </c>
      <c r="D64" s="55">
        <v>0.6</v>
      </c>
      <c r="E64" s="58">
        <v>5</v>
      </c>
      <c r="F64" s="8" t="s">
        <v>51</v>
      </c>
      <c r="G64" s="8" t="s">
        <v>51</v>
      </c>
      <c r="H64" s="8">
        <v>0.0044</v>
      </c>
      <c r="I64" s="8">
        <v>0.049</v>
      </c>
      <c r="K64" s="12">
        <v>0.049</v>
      </c>
      <c r="L64" s="21" t="s">
        <v>201</v>
      </c>
      <c r="M64" s="6" t="s">
        <v>58</v>
      </c>
      <c r="N64" s="73">
        <v>5</v>
      </c>
      <c r="O64" s="21" t="s">
        <v>201</v>
      </c>
      <c r="P64" s="15" t="s">
        <v>56</v>
      </c>
      <c r="Q64" t="s">
        <v>56</v>
      </c>
      <c r="R64" t="s">
        <v>56</v>
      </c>
      <c r="AH64" s="8">
        <f t="shared" si="3"/>
        <v>0</v>
      </c>
      <c r="AI64" s="8" t="e">
        <f>AH64*#REF!</f>
        <v>#REF!</v>
      </c>
      <c r="AJ64" s="8">
        <f t="shared" si="4"/>
        <v>0</v>
      </c>
      <c r="AK64" s="8" t="e">
        <f>AJ64*#REF!</f>
        <v>#REF!</v>
      </c>
      <c r="AN64" s="8">
        <f t="shared" si="5"/>
        <v>0</v>
      </c>
      <c r="AO64" s="8">
        <f t="shared" si="1"/>
        <v>0</v>
      </c>
      <c r="AP64" s="8">
        <f t="shared" si="6"/>
        <v>0</v>
      </c>
      <c r="AQ64" s="8">
        <f t="shared" si="2"/>
        <v>0</v>
      </c>
      <c r="AT64" s="10" t="s">
        <v>206</v>
      </c>
    </row>
    <row r="65" spans="1:46" s="8" customFormat="1" ht="25.5">
      <c r="A65" s="8">
        <v>61</v>
      </c>
      <c r="B65" s="8" t="s">
        <v>85</v>
      </c>
      <c r="C65" t="s">
        <v>194</v>
      </c>
      <c r="D65" s="55">
        <v>0.6</v>
      </c>
      <c r="E65" s="58">
        <v>10</v>
      </c>
      <c r="F65" s="8" t="s">
        <v>51</v>
      </c>
      <c r="G65" s="8" t="s">
        <v>51</v>
      </c>
      <c r="H65" s="8">
        <v>0.0044</v>
      </c>
      <c r="I65" s="8">
        <v>0.049</v>
      </c>
      <c r="K65" s="12">
        <v>0.049</v>
      </c>
      <c r="L65" s="21" t="s">
        <v>201</v>
      </c>
      <c r="M65" s="6" t="s">
        <v>58</v>
      </c>
      <c r="N65" s="73">
        <v>10</v>
      </c>
      <c r="O65" s="21" t="s">
        <v>201</v>
      </c>
      <c r="P65" s="15" t="s">
        <v>56</v>
      </c>
      <c r="Q65" t="s">
        <v>56</v>
      </c>
      <c r="R65" t="s">
        <v>56</v>
      </c>
      <c r="AH65" s="8">
        <f t="shared" si="3"/>
        <v>0</v>
      </c>
      <c r="AI65" s="8" t="e">
        <f>AH65*#REF!</f>
        <v>#REF!</v>
      </c>
      <c r="AJ65" s="8">
        <f t="shared" si="4"/>
        <v>0</v>
      </c>
      <c r="AK65" s="8" t="e">
        <f>AJ65*#REF!</f>
        <v>#REF!</v>
      </c>
      <c r="AN65" s="8">
        <f t="shared" si="5"/>
        <v>0</v>
      </c>
      <c r="AO65" s="8">
        <f t="shared" si="1"/>
        <v>0</v>
      </c>
      <c r="AP65" s="8">
        <f t="shared" si="6"/>
        <v>0</v>
      </c>
      <c r="AQ65" s="8">
        <f t="shared" si="2"/>
        <v>0</v>
      </c>
      <c r="AT65" s="10" t="s">
        <v>206</v>
      </c>
    </row>
    <row r="66" spans="1:46" s="8" customFormat="1" ht="25.5">
      <c r="A66" s="8">
        <v>62</v>
      </c>
      <c r="B66" s="8" t="s">
        <v>86</v>
      </c>
      <c r="C66" t="s">
        <v>194</v>
      </c>
      <c r="D66" s="55">
        <v>0.6</v>
      </c>
      <c r="E66" s="58">
        <v>10</v>
      </c>
      <c r="F66" s="8" t="s">
        <v>51</v>
      </c>
      <c r="G66" s="8" t="s">
        <v>51</v>
      </c>
      <c r="H66" s="8">
        <v>0.0044</v>
      </c>
      <c r="I66" s="8">
        <v>0.049</v>
      </c>
      <c r="K66" s="12">
        <v>0.049</v>
      </c>
      <c r="L66" s="21" t="s">
        <v>201</v>
      </c>
      <c r="M66" s="6" t="s">
        <v>58</v>
      </c>
      <c r="N66" s="73">
        <v>10</v>
      </c>
      <c r="O66" s="21" t="s">
        <v>201</v>
      </c>
      <c r="P66" s="15" t="s">
        <v>56</v>
      </c>
      <c r="Q66" t="s">
        <v>56</v>
      </c>
      <c r="R66" t="s">
        <v>56</v>
      </c>
      <c r="AH66" s="8">
        <f t="shared" si="3"/>
        <v>0</v>
      </c>
      <c r="AI66" s="8" t="e">
        <f>AH66*#REF!</f>
        <v>#REF!</v>
      </c>
      <c r="AJ66" s="8">
        <f t="shared" si="4"/>
        <v>0</v>
      </c>
      <c r="AK66" s="8" t="e">
        <f>AJ66*#REF!</f>
        <v>#REF!</v>
      </c>
      <c r="AN66" s="8">
        <f t="shared" si="5"/>
        <v>0</v>
      </c>
      <c r="AO66" s="8">
        <f t="shared" si="1"/>
        <v>0</v>
      </c>
      <c r="AP66" s="8">
        <f t="shared" si="6"/>
        <v>0</v>
      </c>
      <c r="AQ66" s="8">
        <f t="shared" si="2"/>
        <v>0</v>
      </c>
      <c r="AT66" s="10" t="s">
        <v>206</v>
      </c>
    </row>
    <row r="67" spans="1:46" s="8" customFormat="1" ht="25.5">
      <c r="A67" s="8">
        <v>63</v>
      </c>
      <c r="B67" s="8" t="s">
        <v>87</v>
      </c>
      <c r="C67" t="s">
        <v>194</v>
      </c>
      <c r="D67" s="55">
        <v>0.6</v>
      </c>
      <c r="E67" s="58">
        <v>5</v>
      </c>
      <c r="F67" s="8" t="s">
        <v>51</v>
      </c>
      <c r="G67" s="8" t="s">
        <v>51</v>
      </c>
      <c r="H67" s="8" t="s">
        <v>51</v>
      </c>
      <c r="I67" s="8" t="s">
        <v>51</v>
      </c>
      <c r="K67" s="12" t="str">
        <f>H67</f>
        <v>NONE</v>
      </c>
      <c r="L67" s="3" t="s">
        <v>150</v>
      </c>
      <c r="M67" s="3" t="s">
        <v>58</v>
      </c>
      <c r="N67" s="73">
        <v>5</v>
      </c>
      <c r="O67" s="63" t="s">
        <v>188</v>
      </c>
      <c r="P67" s="15" t="s">
        <v>56</v>
      </c>
      <c r="Q67" t="s">
        <v>56</v>
      </c>
      <c r="R67" t="s">
        <v>56</v>
      </c>
      <c r="AH67" s="8">
        <f t="shared" si="3"/>
        <v>0</v>
      </c>
      <c r="AI67" s="8" t="e">
        <f>AH67*#REF!</f>
        <v>#REF!</v>
      </c>
      <c r="AJ67" s="8">
        <f t="shared" si="4"/>
        <v>0</v>
      </c>
      <c r="AK67" s="8" t="e">
        <f>AJ67*#REF!</f>
        <v>#REF!</v>
      </c>
      <c r="AN67" s="8">
        <f t="shared" si="5"/>
        <v>0</v>
      </c>
      <c r="AO67" s="8">
        <f t="shared" si="1"/>
        <v>0</v>
      </c>
      <c r="AP67" s="8">
        <f t="shared" si="6"/>
        <v>0</v>
      </c>
      <c r="AQ67" s="8">
        <f t="shared" si="2"/>
        <v>0</v>
      </c>
      <c r="AT67" s="67" t="s">
        <v>151</v>
      </c>
    </row>
    <row r="68" spans="1:46" s="8" customFormat="1" ht="25.5">
      <c r="A68" s="8">
        <v>64</v>
      </c>
      <c r="B68" s="8" t="s">
        <v>88</v>
      </c>
      <c r="C68" t="s">
        <v>194</v>
      </c>
      <c r="D68" s="55">
        <v>0.6</v>
      </c>
      <c r="E68" s="58">
        <v>10</v>
      </c>
      <c r="F68" s="8" t="s">
        <v>51</v>
      </c>
      <c r="G68" s="8" t="s">
        <v>51</v>
      </c>
      <c r="H68" s="8">
        <v>0.0044</v>
      </c>
      <c r="I68" s="8">
        <v>0.049</v>
      </c>
      <c r="K68" s="12">
        <v>0.049</v>
      </c>
      <c r="L68" s="21" t="s">
        <v>201</v>
      </c>
      <c r="M68" s="6" t="s">
        <v>58</v>
      </c>
      <c r="N68" s="73">
        <v>10</v>
      </c>
      <c r="O68" s="21" t="s">
        <v>201</v>
      </c>
      <c r="P68" s="15" t="s">
        <v>56</v>
      </c>
      <c r="Q68" t="s">
        <v>56</v>
      </c>
      <c r="R68" t="s">
        <v>56</v>
      </c>
      <c r="AH68" s="8">
        <f t="shared" si="3"/>
        <v>0</v>
      </c>
      <c r="AI68" s="8" t="e">
        <f>AH68*#REF!</f>
        <v>#REF!</v>
      </c>
      <c r="AJ68" s="8">
        <f t="shared" si="4"/>
        <v>0</v>
      </c>
      <c r="AK68" s="8" t="e">
        <f>AJ68*#REF!</f>
        <v>#REF!</v>
      </c>
      <c r="AN68" s="8">
        <f t="shared" si="5"/>
        <v>0</v>
      </c>
      <c r="AO68" s="8">
        <f t="shared" si="1"/>
        <v>0</v>
      </c>
      <c r="AP68" s="8">
        <f t="shared" si="6"/>
        <v>0</v>
      </c>
      <c r="AQ68" s="8">
        <f t="shared" si="2"/>
        <v>0</v>
      </c>
      <c r="AT68" s="10" t="s">
        <v>206</v>
      </c>
    </row>
    <row r="69" spans="1:46" ht="25.5">
      <c r="A69">
        <v>65</v>
      </c>
      <c r="B69" s="3" t="s">
        <v>169</v>
      </c>
      <c r="C69" t="s">
        <v>194</v>
      </c>
      <c r="D69" s="55">
        <v>0.6</v>
      </c>
      <c r="E69" s="58">
        <v>5</v>
      </c>
      <c r="F69" t="s">
        <v>51</v>
      </c>
      <c r="G69" t="s">
        <v>51</v>
      </c>
      <c r="H69" t="s">
        <v>51</v>
      </c>
      <c r="I69" t="s">
        <v>51</v>
      </c>
      <c r="J69" s="8"/>
      <c r="K69" s="14" t="str">
        <f>H69</f>
        <v>NONE</v>
      </c>
      <c r="L69" s="3" t="s">
        <v>150</v>
      </c>
      <c r="M69" s="3" t="s">
        <v>58</v>
      </c>
      <c r="N69" s="73">
        <v>5</v>
      </c>
      <c r="O69" s="63" t="s">
        <v>188</v>
      </c>
      <c r="P69" s="15" t="s">
        <v>56</v>
      </c>
      <c r="Q69" t="s">
        <v>56</v>
      </c>
      <c r="R69" t="s">
        <v>56</v>
      </c>
      <c r="AH69">
        <f t="shared" si="3"/>
        <v>0</v>
      </c>
      <c r="AI69" t="e">
        <f>AH69*#REF!</f>
        <v>#REF!</v>
      </c>
      <c r="AJ69">
        <f t="shared" si="4"/>
        <v>0</v>
      </c>
      <c r="AK69" t="e">
        <f>AJ69*#REF!</f>
        <v>#REF!</v>
      </c>
      <c r="AN69">
        <f t="shared" si="5"/>
        <v>0</v>
      </c>
      <c r="AO69">
        <f t="shared" si="1"/>
        <v>0</v>
      </c>
      <c r="AP69">
        <f t="shared" si="6"/>
        <v>0</v>
      </c>
      <c r="AQ69">
        <f t="shared" si="2"/>
        <v>0</v>
      </c>
      <c r="AT69" s="67" t="s">
        <v>151</v>
      </c>
    </row>
    <row r="70" spans="1:46" ht="25.5">
      <c r="A70">
        <v>66</v>
      </c>
      <c r="B70" t="s">
        <v>89</v>
      </c>
      <c r="C70" t="s">
        <v>194</v>
      </c>
      <c r="D70" s="55">
        <v>0.6</v>
      </c>
      <c r="E70" s="58">
        <v>1</v>
      </c>
      <c r="F70" t="s">
        <v>51</v>
      </c>
      <c r="G70" t="s">
        <v>51</v>
      </c>
      <c r="H70">
        <v>0.031</v>
      </c>
      <c r="I70">
        <v>1.4</v>
      </c>
      <c r="J70" s="8"/>
      <c r="K70" s="14">
        <v>1.4</v>
      </c>
      <c r="L70" s="14" t="str">
        <f>IF(E70&gt;K70,"YES","No")</f>
        <v>No</v>
      </c>
      <c r="M70" s="3" t="s">
        <v>58</v>
      </c>
      <c r="N70" s="73">
        <v>1</v>
      </c>
      <c r="O70" s="17" t="s">
        <v>178</v>
      </c>
      <c r="P70" s="15" t="s">
        <v>56</v>
      </c>
      <c r="Q70" t="s">
        <v>56</v>
      </c>
      <c r="R70" t="s">
        <v>56</v>
      </c>
      <c r="AH70">
        <f t="shared" si="3"/>
        <v>0</v>
      </c>
      <c r="AI70" t="e">
        <f>AH70*#REF!</f>
        <v>#REF!</v>
      </c>
      <c r="AJ70">
        <f t="shared" si="4"/>
        <v>0</v>
      </c>
      <c r="AK70" t="e">
        <f>AJ70*#REF!</f>
        <v>#REF!</v>
      </c>
      <c r="AN70">
        <f t="shared" si="5"/>
        <v>0</v>
      </c>
      <c r="AO70">
        <f aca="true" t="shared" si="9" ref="AO70:AO131">AN70*AL70</f>
        <v>0</v>
      </c>
      <c r="AP70">
        <f t="shared" si="6"/>
        <v>0</v>
      </c>
      <c r="AQ70">
        <f aca="true" t="shared" si="10" ref="AQ70:AQ131">AP70*AL70</f>
        <v>0</v>
      </c>
      <c r="AT70" s="64" t="s">
        <v>203</v>
      </c>
    </row>
    <row r="71" spans="1:46" ht="25.5">
      <c r="A71">
        <v>67</v>
      </c>
      <c r="B71" s="3" t="s">
        <v>78</v>
      </c>
      <c r="C71" t="s">
        <v>194</v>
      </c>
      <c r="D71" s="55">
        <v>0.6</v>
      </c>
      <c r="E71" s="58">
        <v>2</v>
      </c>
      <c r="F71" t="s">
        <v>51</v>
      </c>
      <c r="G71" t="s">
        <v>51</v>
      </c>
      <c r="H71">
        <v>1400</v>
      </c>
      <c r="I71" s="1">
        <v>170000</v>
      </c>
      <c r="J71" s="1"/>
      <c r="K71" s="24">
        <v>170000</v>
      </c>
      <c r="L71" s="14" t="str">
        <f>IF(E71&gt;K71,"YES","No")</f>
        <v>No</v>
      </c>
      <c r="M71" s="3" t="s">
        <v>58</v>
      </c>
      <c r="N71" s="73">
        <v>2</v>
      </c>
      <c r="O71" s="17" t="s">
        <v>178</v>
      </c>
      <c r="P71" s="15" t="s">
        <v>56</v>
      </c>
      <c r="Q71" t="s">
        <v>56</v>
      </c>
      <c r="R71" t="s">
        <v>56</v>
      </c>
      <c r="AH71">
        <f aca="true" t="shared" si="11" ref="AH71:AH131">Y71</f>
        <v>0</v>
      </c>
      <c r="AI71" t="e">
        <f>AH71*#REF!</f>
        <v>#REF!</v>
      </c>
      <c r="AJ71">
        <f aca="true" t="shared" si="12" ref="AJ71:AJ131">AA71</f>
        <v>0</v>
      </c>
      <c r="AK71" t="e">
        <f>AJ71*#REF!</f>
        <v>#REF!</v>
      </c>
      <c r="AN71">
        <f aca="true" t="shared" si="13" ref="AN71:AN131">AD71</f>
        <v>0</v>
      </c>
      <c r="AO71">
        <f t="shared" si="9"/>
        <v>0</v>
      </c>
      <c r="AP71">
        <f aca="true" t="shared" si="14" ref="AP71:AP131">AF71</f>
        <v>0</v>
      </c>
      <c r="AQ71">
        <f t="shared" si="10"/>
        <v>0</v>
      </c>
      <c r="AT71" s="64" t="s">
        <v>203</v>
      </c>
    </row>
    <row r="72" spans="1:46" s="21" customFormat="1" ht="59.25" customHeight="1">
      <c r="A72" s="77">
        <v>68</v>
      </c>
      <c r="B72" s="77" t="s">
        <v>79</v>
      </c>
      <c r="C72" s="21" t="s">
        <v>194</v>
      </c>
      <c r="D72" s="70">
        <v>0.6</v>
      </c>
      <c r="E72" s="57">
        <v>9.5</v>
      </c>
      <c r="F72" s="21" t="s">
        <v>51</v>
      </c>
      <c r="G72" s="21" t="s">
        <v>51</v>
      </c>
      <c r="H72" s="21">
        <v>1.8</v>
      </c>
      <c r="I72" s="21">
        <v>5.9</v>
      </c>
      <c r="J72" s="21">
        <v>4</v>
      </c>
      <c r="K72" s="21">
        <v>4</v>
      </c>
      <c r="L72" s="21" t="str">
        <f>IF(E72&gt;K72,"YES","No")</f>
        <v>YES</v>
      </c>
      <c r="M72" s="33" t="s">
        <v>57</v>
      </c>
      <c r="N72" s="69">
        <v>5</v>
      </c>
      <c r="O72" s="68"/>
      <c r="P72" s="36"/>
      <c r="S72" s="21">
        <f>H72</f>
        <v>1.8</v>
      </c>
      <c r="T72" s="21">
        <v>2.01</v>
      </c>
      <c r="U72" s="21">
        <f>S72*T72</f>
        <v>3.618</v>
      </c>
      <c r="V72" s="21">
        <v>5.9</v>
      </c>
      <c r="W72" s="21">
        <v>2.01</v>
      </c>
      <c r="X72" s="21">
        <f>I72*W72</f>
        <v>11.859</v>
      </c>
      <c r="AH72" s="21">
        <f t="shared" si="11"/>
        <v>0</v>
      </c>
      <c r="AI72" s="21" t="e">
        <f>AH72*#REF!</f>
        <v>#REF!</v>
      </c>
      <c r="AJ72" s="21">
        <f t="shared" si="12"/>
        <v>0</v>
      </c>
      <c r="AK72" s="21" t="e">
        <f>AJ72*#REF!</f>
        <v>#REF!</v>
      </c>
      <c r="AN72" s="21">
        <f t="shared" si="13"/>
        <v>0</v>
      </c>
      <c r="AO72" s="21">
        <f t="shared" si="9"/>
        <v>0</v>
      </c>
      <c r="AP72" s="21">
        <f t="shared" si="14"/>
        <v>0</v>
      </c>
      <c r="AQ72" s="21">
        <f t="shared" si="10"/>
        <v>0</v>
      </c>
      <c r="AR72" s="54" t="s">
        <v>167</v>
      </c>
      <c r="AS72" s="37">
        <v>4</v>
      </c>
      <c r="AT72" s="31" t="s">
        <v>200</v>
      </c>
    </row>
    <row r="73" spans="1:46" s="12" customFormat="1" ht="25.5">
      <c r="A73" s="12">
        <v>69</v>
      </c>
      <c r="B73" s="12" t="s">
        <v>80</v>
      </c>
      <c r="C73" t="s">
        <v>194</v>
      </c>
      <c r="D73" s="55">
        <v>0.6</v>
      </c>
      <c r="E73" s="56">
        <v>0</v>
      </c>
      <c r="F73" s="12" t="s">
        <v>51</v>
      </c>
      <c r="G73" s="12" t="s">
        <v>51</v>
      </c>
      <c r="H73" s="12" t="s">
        <v>51</v>
      </c>
      <c r="I73" s="12" t="s">
        <v>51</v>
      </c>
      <c r="J73" s="8"/>
      <c r="K73" s="12" t="str">
        <f>H73</f>
        <v>NONE</v>
      </c>
      <c r="L73" s="3" t="s">
        <v>150</v>
      </c>
      <c r="M73" s="3" t="s">
        <v>58</v>
      </c>
      <c r="N73" s="73">
        <v>5</v>
      </c>
      <c r="O73" s="63" t="s">
        <v>188</v>
      </c>
      <c r="P73" s="15" t="s">
        <v>56</v>
      </c>
      <c r="Q73" t="s">
        <v>56</v>
      </c>
      <c r="R73" t="s">
        <v>56</v>
      </c>
      <c r="AH73" s="12">
        <f t="shared" si="11"/>
        <v>0</v>
      </c>
      <c r="AI73" s="12" t="e">
        <f>AH73*#REF!</f>
        <v>#REF!</v>
      </c>
      <c r="AJ73" s="12">
        <f t="shared" si="12"/>
        <v>0</v>
      </c>
      <c r="AK73" s="12" t="e">
        <f>AJ73*#REF!</f>
        <v>#REF!</v>
      </c>
      <c r="AN73" s="12">
        <f t="shared" si="13"/>
        <v>0</v>
      </c>
      <c r="AO73" s="12">
        <f t="shared" si="9"/>
        <v>0</v>
      </c>
      <c r="AP73" s="12">
        <f t="shared" si="14"/>
        <v>0</v>
      </c>
      <c r="AQ73" s="12">
        <f t="shared" si="10"/>
        <v>0</v>
      </c>
      <c r="AT73" s="67" t="s">
        <v>151</v>
      </c>
    </row>
    <row r="74" spans="1:46" s="8" customFormat="1" ht="25.5">
      <c r="A74" s="8">
        <v>70</v>
      </c>
      <c r="B74" s="8" t="s">
        <v>81</v>
      </c>
      <c r="C74" t="s">
        <v>194</v>
      </c>
      <c r="D74" s="55">
        <v>0.6</v>
      </c>
      <c r="E74" s="58">
        <v>10</v>
      </c>
      <c r="F74" s="8" t="s">
        <v>51</v>
      </c>
      <c r="G74" s="8" t="s">
        <v>51</v>
      </c>
      <c r="H74" s="8">
        <v>3000</v>
      </c>
      <c r="I74" s="9">
        <v>5200</v>
      </c>
      <c r="J74" s="9"/>
      <c r="K74" s="23">
        <v>5200</v>
      </c>
      <c r="L74" s="14" t="str">
        <f>IF(E74&gt;K74,"YES","No")</f>
        <v>No</v>
      </c>
      <c r="M74" s="3" t="s">
        <v>58</v>
      </c>
      <c r="N74" s="73">
        <v>10</v>
      </c>
      <c r="O74" s="17" t="s">
        <v>178</v>
      </c>
      <c r="P74" s="15" t="s">
        <v>56</v>
      </c>
      <c r="Q74" t="s">
        <v>56</v>
      </c>
      <c r="R74" t="s">
        <v>56</v>
      </c>
      <c r="AH74" s="8">
        <f t="shared" si="11"/>
        <v>0</v>
      </c>
      <c r="AI74" s="8" t="e">
        <f>AH74*#REF!</f>
        <v>#REF!</v>
      </c>
      <c r="AJ74" s="8">
        <f t="shared" si="12"/>
        <v>0</v>
      </c>
      <c r="AK74" s="8" t="e">
        <f>AJ74*#REF!</f>
        <v>#REF!</v>
      </c>
      <c r="AN74" s="8">
        <f t="shared" si="13"/>
        <v>0</v>
      </c>
      <c r="AO74" s="8">
        <f t="shared" si="9"/>
        <v>0</v>
      </c>
      <c r="AP74" s="8">
        <f t="shared" si="14"/>
        <v>0</v>
      </c>
      <c r="AQ74" s="8">
        <f t="shared" si="10"/>
        <v>0</v>
      </c>
      <c r="AT74" s="64" t="s">
        <v>203</v>
      </c>
    </row>
    <row r="75" spans="1:46" ht="25.5">
      <c r="A75">
        <v>71</v>
      </c>
      <c r="B75" t="s">
        <v>82</v>
      </c>
      <c r="C75" t="s">
        <v>194</v>
      </c>
      <c r="D75" s="55">
        <v>0.6</v>
      </c>
      <c r="E75" s="58">
        <v>10</v>
      </c>
      <c r="F75" t="s">
        <v>51</v>
      </c>
      <c r="G75" t="s">
        <v>51</v>
      </c>
      <c r="H75">
        <v>1700</v>
      </c>
      <c r="I75" s="1">
        <v>4300</v>
      </c>
      <c r="J75" s="1"/>
      <c r="K75" s="24">
        <v>4300</v>
      </c>
      <c r="L75" s="14" t="str">
        <f>IF(E75&gt;K75,"YES","No")</f>
        <v>No</v>
      </c>
      <c r="M75" s="3" t="s">
        <v>58</v>
      </c>
      <c r="N75" s="73">
        <v>10</v>
      </c>
      <c r="O75" s="17" t="s">
        <v>178</v>
      </c>
      <c r="P75" s="15" t="s">
        <v>56</v>
      </c>
      <c r="Q75" t="s">
        <v>56</v>
      </c>
      <c r="R75" t="s">
        <v>56</v>
      </c>
      <c r="AH75">
        <f t="shared" si="11"/>
        <v>0</v>
      </c>
      <c r="AI75" t="e">
        <f>AH75*#REF!</f>
        <v>#REF!</v>
      </c>
      <c r="AJ75">
        <f t="shared" si="12"/>
        <v>0</v>
      </c>
      <c r="AK75" t="e">
        <f>AJ75*#REF!</f>
        <v>#REF!</v>
      </c>
      <c r="AN75">
        <f t="shared" si="13"/>
        <v>0</v>
      </c>
      <c r="AO75">
        <f t="shared" si="9"/>
        <v>0</v>
      </c>
      <c r="AP75">
        <f t="shared" si="14"/>
        <v>0</v>
      </c>
      <c r="AQ75">
        <f t="shared" si="10"/>
        <v>0</v>
      </c>
      <c r="AT75" s="64" t="s">
        <v>203</v>
      </c>
    </row>
    <row r="76" spans="1:46" ht="25.5">
      <c r="A76">
        <v>72</v>
      </c>
      <c r="B76" t="s">
        <v>83</v>
      </c>
      <c r="C76" t="s">
        <v>194</v>
      </c>
      <c r="D76" s="55">
        <v>0.6</v>
      </c>
      <c r="E76" s="58">
        <v>5</v>
      </c>
      <c r="F76" t="s">
        <v>51</v>
      </c>
      <c r="G76" t="s">
        <v>51</v>
      </c>
      <c r="H76" t="s">
        <v>51</v>
      </c>
      <c r="I76" t="s">
        <v>51</v>
      </c>
      <c r="K76" s="14" t="str">
        <f>H76</f>
        <v>NONE</v>
      </c>
      <c r="L76" s="3" t="s">
        <v>150</v>
      </c>
      <c r="M76" s="3" t="s">
        <v>58</v>
      </c>
      <c r="N76" s="73">
        <v>5</v>
      </c>
      <c r="O76" s="63" t="s">
        <v>188</v>
      </c>
      <c r="P76" s="15" t="s">
        <v>56</v>
      </c>
      <c r="Q76" t="s">
        <v>56</v>
      </c>
      <c r="R76" t="s">
        <v>56</v>
      </c>
      <c r="AH76">
        <f t="shared" si="11"/>
        <v>0</v>
      </c>
      <c r="AI76" t="e">
        <f>AH76*#REF!</f>
        <v>#REF!</v>
      </c>
      <c r="AJ76">
        <f t="shared" si="12"/>
        <v>0</v>
      </c>
      <c r="AK76" t="e">
        <f>AJ76*#REF!</f>
        <v>#REF!</v>
      </c>
      <c r="AN76">
        <f t="shared" si="13"/>
        <v>0</v>
      </c>
      <c r="AO76">
        <f t="shared" si="9"/>
        <v>0</v>
      </c>
      <c r="AP76">
        <f t="shared" si="14"/>
        <v>0</v>
      </c>
      <c r="AQ76">
        <f t="shared" si="10"/>
        <v>0</v>
      </c>
      <c r="AT76" s="67" t="s">
        <v>151</v>
      </c>
    </row>
    <row r="77" spans="1:46" s="8" customFormat="1" ht="25.5">
      <c r="A77" s="8">
        <v>73</v>
      </c>
      <c r="B77" s="8" t="s">
        <v>100</v>
      </c>
      <c r="C77" t="s">
        <v>194</v>
      </c>
      <c r="D77" s="55">
        <v>0.6</v>
      </c>
      <c r="E77" s="58">
        <v>10</v>
      </c>
      <c r="F77" s="8" t="s">
        <v>51</v>
      </c>
      <c r="G77" s="8" t="s">
        <v>51</v>
      </c>
      <c r="H77" s="8">
        <v>0.0044</v>
      </c>
      <c r="I77" s="8">
        <v>0.049</v>
      </c>
      <c r="K77" s="12">
        <v>0.049</v>
      </c>
      <c r="L77" s="21" t="s">
        <v>201</v>
      </c>
      <c r="M77" s="6" t="s">
        <v>58</v>
      </c>
      <c r="N77" s="73">
        <v>10</v>
      </c>
      <c r="O77" s="21" t="s">
        <v>201</v>
      </c>
      <c r="P77" s="15" t="s">
        <v>56</v>
      </c>
      <c r="Q77" t="s">
        <v>56</v>
      </c>
      <c r="R77" t="s">
        <v>56</v>
      </c>
      <c r="AH77" s="8">
        <f t="shared" si="11"/>
        <v>0</v>
      </c>
      <c r="AI77" s="8" t="e">
        <f>AH77*#REF!</f>
        <v>#REF!</v>
      </c>
      <c r="AJ77" s="8">
        <f t="shared" si="12"/>
        <v>0</v>
      </c>
      <c r="AK77" s="8" t="e">
        <f>AJ77*#REF!</f>
        <v>#REF!</v>
      </c>
      <c r="AN77" s="8">
        <f t="shared" si="13"/>
        <v>0</v>
      </c>
      <c r="AO77" s="8">
        <f t="shared" si="9"/>
        <v>0</v>
      </c>
      <c r="AP77" s="8">
        <f t="shared" si="14"/>
        <v>0</v>
      </c>
      <c r="AQ77" s="8">
        <f t="shared" si="10"/>
        <v>0</v>
      </c>
      <c r="AT77" s="10" t="s">
        <v>206</v>
      </c>
    </row>
    <row r="78" spans="1:46" s="8" customFormat="1" ht="25.5">
      <c r="A78" s="8">
        <v>74</v>
      </c>
      <c r="B78" s="8" t="s">
        <v>101</v>
      </c>
      <c r="C78" t="s">
        <v>194</v>
      </c>
      <c r="D78" s="55">
        <v>0.6</v>
      </c>
      <c r="E78" s="58">
        <v>10</v>
      </c>
      <c r="F78" s="8" t="s">
        <v>51</v>
      </c>
      <c r="G78" s="8" t="s">
        <v>51</v>
      </c>
      <c r="H78" s="8">
        <v>0.0044</v>
      </c>
      <c r="I78" s="8">
        <v>0.049</v>
      </c>
      <c r="K78" s="12">
        <v>0.049</v>
      </c>
      <c r="L78" s="21" t="s">
        <v>201</v>
      </c>
      <c r="M78" s="6" t="s">
        <v>58</v>
      </c>
      <c r="N78" s="73">
        <v>10</v>
      </c>
      <c r="O78" s="21" t="s">
        <v>201</v>
      </c>
      <c r="P78" s="15" t="s">
        <v>56</v>
      </c>
      <c r="Q78" t="s">
        <v>56</v>
      </c>
      <c r="R78" t="s">
        <v>56</v>
      </c>
      <c r="AH78" s="8">
        <f t="shared" si="11"/>
        <v>0</v>
      </c>
      <c r="AI78" s="8" t="e">
        <f>AH78*#REF!</f>
        <v>#REF!</v>
      </c>
      <c r="AJ78" s="8">
        <f t="shared" si="12"/>
        <v>0</v>
      </c>
      <c r="AK78" s="8" t="e">
        <f>AJ78*#REF!</f>
        <v>#REF!</v>
      </c>
      <c r="AN78" s="8">
        <f t="shared" si="13"/>
        <v>0</v>
      </c>
      <c r="AO78" s="8">
        <f t="shared" si="9"/>
        <v>0</v>
      </c>
      <c r="AP78" s="8">
        <f t="shared" si="14"/>
        <v>0</v>
      </c>
      <c r="AQ78" s="8">
        <f t="shared" si="10"/>
        <v>0</v>
      </c>
      <c r="AT78" s="10" t="s">
        <v>206</v>
      </c>
    </row>
    <row r="79" spans="1:46" ht="25.5">
      <c r="A79">
        <v>75</v>
      </c>
      <c r="B79" t="s">
        <v>90</v>
      </c>
      <c r="C79" t="s">
        <v>194</v>
      </c>
      <c r="D79" s="55">
        <v>0.6</v>
      </c>
      <c r="E79" s="59">
        <v>0.5</v>
      </c>
      <c r="F79" t="s">
        <v>51</v>
      </c>
      <c r="G79" t="s">
        <v>51</v>
      </c>
      <c r="H79">
        <v>2700</v>
      </c>
      <c r="I79" s="1">
        <v>17000</v>
      </c>
      <c r="J79" s="9">
        <v>600</v>
      </c>
      <c r="K79" s="14">
        <v>600</v>
      </c>
      <c r="L79" s="14" t="str">
        <f>IF(E79&gt;K79,"YES","No")</f>
        <v>No</v>
      </c>
      <c r="M79" s="3" t="s">
        <v>58</v>
      </c>
      <c r="N79" s="73">
        <v>0.5</v>
      </c>
      <c r="O79" s="17" t="s">
        <v>178</v>
      </c>
      <c r="P79" s="15" t="s">
        <v>56</v>
      </c>
      <c r="Q79" t="s">
        <v>56</v>
      </c>
      <c r="R79" t="s">
        <v>56</v>
      </c>
      <c r="AH79">
        <f t="shared" si="11"/>
        <v>0</v>
      </c>
      <c r="AI79" t="e">
        <f>AH79*#REF!</f>
        <v>#REF!</v>
      </c>
      <c r="AJ79">
        <f t="shared" si="12"/>
        <v>0</v>
      </c>
      <c r="AK79" t="e">
        <f>AJ79*#REF!</f>
        <v>#REF!</v>
      </c>
      <c r="AN79">
        <f t="shared" si="13"/>
        <v>0</v>
      </c>
      <c r="AO79">
        <f t="shared" si="9"/>
        <v>0</v>
      </c>
      <c r="AP79">
        <f t="shared" si="14"/>
        <v>0</v>
      </c>
      <c r="AQ79">
        <f t="shared" si="10"/>
        <v>0</v>
      </c>
      <c r="AT79" s="64" t="s">
        <v>203</v>
      </c>
    </row>
    <row r="80" spans="1:46" ht="25.5">
      <c r="A80">
        <v>76</v>
      </c>
      <c r="B80" t="s">
        <v>91</v>
      </c>
      <c r="C80" t="s">
        <v>194</v>
      </c>
      <c r="D80" s="55">
        <v>0.6</v>
      </c>
      <c r="E80" s="59">
        <v>0.5</v>
      </c>
      <c r="F80" t="s">
        <v>51</v>
      </c>
      <c r="G80" t="s">
        <v>51</v>
      </c>
      <c r="H80">
        <v>400</v>
      </c>
      <c r="I80" s="1">
        <v>2600</v>
      </c>
      <c r="J80" s="9"/>
      <c r="K80" s="24">
        <v>2600</v>
      </c>
      <c r="L80" s="14" t="str">
        <f>IF(E80&gt;K80,"YES","No")</f>
        <v>No</v>
      </c>
      <c r="M80" s="3" t="s">
        <v>58</v>
      </c>
      <c r="N80" s="73">
        <v>0.5</v>
      </c>
      <c r="O80" s="17" t="s">
        <v>178</v>
      </c>
      <c r="P80" s="15" t="s">
        <v>56</v>
      </c>
      <c r="Q80" t="s">
        <v>56</v>
      </c>
      <c r="R80" t="s">
        <v>56</v>
      </c>
      <c r="AH80">
        <f t="shared" si="11"/>
        <v>0</v>
      </c>
      <c r="AI80" t="e">
        <f>AH80*#REF!</f>
        <v>#REF!</v>
      </c>
      <c r="AJ80">
        <f t="shared" si="12"/>
        <v>0</v>
      </c>
      <c r="AK80" t="e">
        <f>AJ80*#REF!</f>
        <v>#REF!</v>
      </c>
      <c r="AN80">
        <f t="shared" si="13"/>
        <v>0</v>
      </c>
      <c r="AO80">
        <f t="shared" si="9"/>
        <v>0</v>
      </c>
      <c r="AP80">
        <f t="shared" si="14"/>
        <v>0</v>
      </c>
      <c r="AQ80">
        <f t="shared" si="10"/>
        <v>0</v>
      </c>
      <c r="AT80" s="64" t="s">
        <v>203</v>
      </c>
    </row>
    <row r="81" spans="1:46" ht="25.5">
      <c r="A81">
        <v>77</v>
      </c>
      <c r="B81" s="8" t="s">
        <v>92</v>
      </c>
      <c r="C81" t="s">
        <v>194</v>
      </c>
      <c r="D81" s="55">
        <v>0.6</v>
      </c>
      <c r="E81" s="59">
        <v>0.5</v>
      </c>
      <c r="F81" t="s">
        <v>51</v>
      </c>
      <c r="G81" t="s">
        <v>51</v>
      </c>
      <c r="H81">
        <v>400</v>
      </c>
      <c r="I81" s="1">
        <v>2600</v>
      </c>
      <c r="J81" s="9">
        <v>5</v>
      </c>
      <c r="K81" s="14">
        <v>5</v>
      </c>
      <c r="L81" s="14" t="str">
        <f>IF(E81&gt;K81,"YES","No")</f>
        <v>No</v>
      </c>
      <c r="M81" s="3" t="s">
        <v>58</v>
      </c>
      <c r="N81" s="73">
        <v>0.5</v>
      </c>
      <c r="O81" s="17" t="s">
        <v>178</v>
      </c>
      <c r="P81" s="15" t="s">
        <v>56</v>
      </c>
      <c r="Q81" t="s">
        <v>56</v>
      </c>
      <c r="R81" t="s">
        <v>56</v>
      </c>
      <c r="AH81">
        <f t="shared" si="11"/>
        <v>0</v>
      </c>
      <c r="AI81" t="e">
        <f>AH81*#REF!</f>
        <v>#REF!</v>
      </c>
      <c r="AJ81">
        <f t="shared" si="12"/>
        <v>0</v>
      </c>
      <c r="AK81" t="e">
        <f>AJ81*#REF!</f>
        <v>#REF!</v>
      </c>
      <c r="AN81">
        <f t="shared" si="13"/>
        <v>0</v>
      </c>
      <c r="AO81">
        <f t="shared" si="9"/>
        <v>0</v>
      </c>
      <c r="AP81">
        <f t="shared" si="14"/>
        <v>0</v>
      </c>
      <c r="AQ81">
        <f t="shared" si="10"/>
        <v>0</v>
      </c>
      <c r="AS81" s="49"/>
      <c r="AT81" s="64" t="s">
        <v>203</v>
      </c>
    </row>
    <row r="82" spans="1:46" ht="25.5">
      <c r="A82">
        <v>78</v>
      </c>
      <c r="B82" t="s">
        <v>102</v>
      </c>
      <c r="C82" t="s">
        <v>194</v>
      </c>
      <c r="D82" s="55">
        <v>0.6</v>
      </c>
      <c r="E82" s="58">
        <v>5</v>
      </c>
      <c r="F82" t="s">
        <v>51</v>
      </c>
      <c r="G82" t="s">
        <v>51</v>
      </c>
      <c r="H82">
        <v>0.04</v>
      </c>
      <c r="I82">
        <v>0.077</v>
      </c>
      <c r="J82" s="8"/>
      <c r="K82" s="14">
        <v>0.077</v>
      </c>
      <c r="L82" s="21" t="s">
        <v>201</v>
      </c>
      <c r="M82" s="3" t="s">
        <v>58</v>
      </c>
      <c r="N82" s="73">
        <v>5</v>
      </c>
      <c r="O82" s="21" t="s">
        <v>201</v>
      </c>
      <c r="P82" s="15" t="s">
        <v>56</v>
      </c>
      <c r="Q82" t="s">
        <v>56</v>
      </c>
      <c r="R82" t="s">
        <v>56</v>
      </c>
      <c r="AH82">
        <f t="shared" si="11"/>
        <v>0</v>
      </c>
      <c r="AI82" t="e">
        <f>AH82*#REF!</f>
        <v>#REF!</v>
      </c>
      <c r="AJ82">
        <f t="shared" si="12"/>
        <v>0</v>
      </c>
      <c r="AK82" t="e">
        <f>AJ82*#REF!</f>
        <v>#REF!</v>
      </c>
      <c r="AN82">
        <f t="shared" si="13"/>
        <v>0</v>
      </c>
      <c r="AO82">
        <f t="shared" si="9"/>
        <v>0</v>
      </c>
      <c r="AP82">
        <f t="shared" si="14"/>
        <v>0</v>
      </c>
      <c r="AQ82">
        <f t="shared" si="10"/>
        <v>0</v>
      </c>
      <c r="AT82" s="10" t="s">
        <v>206</v>
      </c>
    </row>
    <row r="83" spans="1:46" ht="25.5">
      <c r="A83">
        <v>79</v>
      </c>
      <c r="B83" t="s">
        <v>93</v>
      </c>
      <c r="C83" t="s">
        <v>194</v>
      </c>
      <c r="D83" s="55">
        <v>0.6</v>
      </c>
      <c r="E83" s="58">
        <v>2</v>
      </c>
      <c r="F83" t="s">
        <v>51</v>
      </c>
      <c r="G83" t="s">
        <v>51</v>
      </c>
      <c r="H83">
        <v>23000</v>
      </c>
      <c r="I83" s="1">
        <v>120000</v>
      </c>
      <c r="J83" s="1"/>
      <c r="K83" s="24">
        <v>120000</v>
      </c>
      <c r="L83" s="14" t="str">
        <f>IF(E83&gt;K83,"YES","No")</f>
        <v>No</v>
      </c>
      <c r="M83" s="3" t="s">
        <v>58</v>
      </c>
      <c r="N83" s="73">
        <v>2</v>
      </c>
      <c r="O83" s="17" t="s">
        <v>178</v>
      </c>
      <c r="P83" s="15" t="s">
        <v>56</v>
      </c>
      <c r="Q83" t="s">
        <v>56</v>
      </c>
      <c r="R83" t="s">
        <v>56</v>
      </c>
      <c r="S83" s="14"/>
      <c r="T83" s="14"/>
      <c r="U83" s="14"/>
      <c r="AH83">
        <f t="shared" si="11"/>
        <v>0</v>
      </c>
      <c r="AI83" t="e">
        <f>AH83*#REF!</f>
        <v>#REF!</v>
      </c>
      <c r="AJ83">
        <f t="shared" si="12"/>
        <v>0</v>
      </c>
      <c r="AK83" t="e">
        <f>AJ83*#REF!</f>
        <v>#REF!</v>
      </c>
      <c r="AN83">
        <f t="shared" si="13"/>
        <v>0</v>
      </c>
      <c r="AO83">
        <f t="shared" si="9"/>
        <v>0</v>
      </c>
      <c r="AP83">
        <f t="shared" si="14"/>
        <v>0</v>
      </c>
      <c r="AQ83">
        <f t="shared" si="10"/>
        <v>0</v>
      </c>
      <c r="AT83" s="64" t="s">
        <v>203</v>
      </c>
    </row>
    <row r="84" spans="1:46" ht="25.5">
      <c r="A84">
        <v>80</v>
      </c>
      <c r="B84" t="s">
        <v>94</v>
      </c>
      <c r="C84" t="s">
        <v>194</v>
      </c>
      <c r="D84" s="55">
        <v>0.6</v>
      </c>
      <c r="E84" s="58">
        <v>2</v>
      </c>
      <c r="F84" t="s">
        <v>51</v>
      </c>
      <c r="G84" t="s">
        <v>51</v>
      </c>
      <c r="H84">
        <v>313000</v>
      </c>
      <c r="I84" s="1">
        <v>2900000</v>
      </c>
      <c r="J84" s="1"/>
      <c r="K84" s="24" t="s">
        <v>186</v>
      </c>
      <c r="L84" s="14" t="str">
        <f>IF(E84&gt;K84,"YES","No")</f>
        <v>No</v>
      </c>
      <c r="M84" s="3" t="s">
        <v>58</v>
      </c>
      <c r="N84" s="73">
        <v>2</v>
      </c>
      <c r="O84" s="17" t="s">
        <v>178</v>
      </c>
      <c r="P84" s="15" t="s">
        <v>56</v>
      </c>
      <c r="Q84" t="s">
        <v>56</v>
      </c>
      <c r="R84" t="s">
        <v>56</v>
      </c>
      <c r="AH84">
        <f t="shared" si="11"/>
        <v>0</v>
      </c>
      <c r="AI84" t="e">
        <f>AH84*#REF!</f>
        <v>#REF!</v>
      </c>
      <c r="AJ84">
        <f t="shared" si="12"/>
        <v>0</v>
      </c>
      <c r="AK84" t="e">
        <f>AJ84*#REF!</f>
        <v>#REF!</v>
      </c>
      <c r="AN84">
        <f t="shared" si="13"/>
        <v>0</v>
      </c>
      <c r="AO84">
        <f t="shared" si="9"/>
        <v>0</v>
      </c>
      <c r="AP84">
        <f t="shared" si="14"/>
        <v>0</v>
      </c>
      <c r="AQ84">
        <f t="shared" si="10"/>
        <v>0</v>
      </c>
      <c r="AT84" s="64" t="s">
        <v>203</v>
      </c>
    </row>
    <row r="85" spans="1:46" ht="25.5">
      <c r="A85">
        <v>81</v>
      </c>
      <c r="B85" t="s">
        <v>95</v>
      </c>
      <c r="C85" t="s">
        <v>194</v>
      </c>
      <c r="D85" s="55">
        <v>0.6</v>
      </c>
      <c r="E85" s="58">
        <v>10</v>
      </c>
      <c r="F85" t="s">
        <v>51</v>
      </c>
      <c r="G85" t="s">
        <v>51</v>
      </c>
      <c r="H85">
        <v>2700</v>
      </c>
      <c r="I85" s="1">
        <v>12000</v>
      </c>
      <c r="J85" s="9"/>
      <c r="K85" s="24">
        <v>12000</v>
      </c>
      <c r="L85" s="14" t="str">
        <f>IF(E85&gt;K85,"YES","No")</f>
        <v>No</v>
      </c>
      <c r="M85" s="3" t="s">
        <v>58</v>
      </c>
      <c r="N85" s="73">
        <v>10</v>
      </c>
      <c r="O85" s="17" t="s">
        <v>178</v>
      </c>
      <c r="P85" s="15" t="s">
        <v>56</v>
      </c>
      <c r="Q85" t="s">
        <v>56</v>
      </c>
      <c r="R85" t="s">
        <v>56</v>
      </c>
      <c r="AH85">
        <f t="shared" si="11"/>
        <v>0</v>
      </c>
      <c r="AI85" t="e">
        <f>AH85*#REF!</f>
        <v>#REF!</v>
      </c>
      <c r="AJ85">
        <f t="shared" si="12"/>
        <v>0</v>
      </c>
      <c r="AK85" t="e">
        <f>AJ85*#REF!</f>
        <v>#REF!</v>
      </c>
      <c r="AN85">
        <f t="shared" si="13"/>
        <v>0</v>
      </c>
      <c r="AO85">
        <f t="shared" si="9"/>
        <v>0</v>
      </c>
      <c r="AP85">
        <f t="shared" si="14"/>
        <v>0</v>
      </c>
      <c r="AQ85">
        <f t="shared" si="10"/>
        <v>0</v>
      </c>
      <c r="AT85" s="64" t="s">
        <v>203</v>
      </c>
    </row>
    <row r="86" spans="1:46" ht="25.5">
      <c r="A86">
        <v>82</v>
      </c>
      <c r="B86" t="s">
        <v>103</v>
      </c>
      <c r="C86" t="s">
        <v>194</v>
      </c>
      <c r="D86" s="55">
        <v>0.6</v>
      </c>
      <c r="E86" s="58">
        <v>5</v>
      </c>
      <c r="F86" t="s">
        <v>51</v>
      </c>
      <c r="G86" t="s">
        <v>51</v>
      </c>
      <c r="H86">
        <v>0.11</v>
      </c>
      <c r="I86">
        <v>9.1</v>
      </c>
      <c r="J86" s="8"/>
      <c r="K86" s="14">
        <v>9.1</v>
      </c>
      <c r="L86" s="14" t="str">
        <f>IF(E86&gt;K86,"YES","No")</f>
        <v>No</v>
      </c>
      <c r="M86" s="3" t="s">
        <v>58</v>
      </c>
      <c r="N86" s="73">
        <v>5</v>
      </c>
      <c r="O86" s="17" t="s">
        <v>178</v>
      </c>
      <c r="P86" s="15" t="s">
        <v>56</v>
      </c>
      <c r="Q86" t="s">
        <v>56</v>
      </c>
      <c r="R86" t="s">
        <v>56</v>
      </c>
      <c r="AH86">
        <f t="shared" si="11"/>
        <v>0</v>
      </c>
      <c r="AI86" t="e">
        <f>AH86*#REF!</f>
        <v>#REF!</v>
      </c>
      <c r="AJ86">
        <f t="shared" si="12"/>
        <v>0</v>
      </c>
      <c r="AK86" t="e">
        <f>AJ86*#REF!</f>
        <v>#REF!</v>
      </c>
      <c r="AN86">
        <f t="shared" si="13"/>
        <v>0</v>
      </c>
      <c r="AO86">
        <f t="shared" si="9"/>
        <v>0</v>
      </c>
      <c r="AP86">
        <f t="shared" si="14"/>
        <v>0</v>
      </c>
      <c r="AQ86">
        <f t="shared" si="10"/>
        <v>0</v>
      </c>
      <c r="AT86" s="64" t="s">
        <v>203</v>
      </c>
    </row>
    <row r="87" spans="1:46" ht="25.5">
      <c r="A87">
        <v>83</v>
      </c>
      <c r="B87" t="s">
        <v>96</v>
      </c>
      <c r="C87" t="s">
        <v>194</v>
      </c>
      <c r="D87" s="55">
        <v>0.6</v>
      </c>
      <c r="E87" s="58">
        <v>5</v>
      </c>
      <c r="F87" t="s">
        <v>51</v>
      </c>
      <c r="G87" t="s">
        <v>51</v>
      </c>
      <c r="H87" t="s">
        <v>51</v>
      </c>
      <c r="I87" t="s">
        <v>51</v>
      </c>
      <c r="J87" s="8"/>
      <c r="K87" s="14" t="str">
        <f>H87</f>
        <v>NONE</v>
      </c>
      <c r="L87" s="3" t="s">
        <v>150</v>
      </c>
      <c r="M87" s="3" t="s">
        <v>58</v>
      </c>
      <c r="N87" s="73">
        <v>5</v>
      </c>
      <c r="O87" s="63" t="s">
        <v>188</v>
      </c>
      <c r="P87" s="15" t="s">
        <v>56</v>
      </c>
      <c r="Q87" t="s">
        <v>56</v>
      </c>
      <c r="R87" t="s">
        <v>56</v>
      </c>
      <c r="AH87">
        <f t="shared" si="11"/>
        <v>0</v>
      </c>
      <c r="AI87" t="e">
        <f>AH87*#REF!</f>
        <v>#REF!</v>
      </c>
      <c r="AJ87">
        <f t="shared" si="12"/>
        <v>0</v>
      </c>
      <c r="AK87" t="e">
        <f>AJ87*#REF!</f>
        <v>#REF!</v>
      </c>
      <c r="AN87">
        <f t="shared" si="13"/>
        <v>0</v>
      </c>
      <c r="AO87">
        <f t="shared" si="9"/>
        <v>0</v>
      </c>
      <c r="AP87">
        <f t="shared" si="14"/>
        <v>0</v>
      </c>
      <c r="AQ87">
        <f t="shared" si="10"/>
        <v>0</v>
      </c>
      <c r="AT87" s="67" t="s">
        <v>151</v>
      </c>
    </row>
    <row r="88" spans="1:46" ht="25.5">
      <c r="A88">
        <v>84</v>
      </c>
      <c r="B88" t="s">
        <v>97</v>
      </c>
      <c r="C88" t="s">
        <v>194</v>
      </c>
      <c r="D88" s="55">
        <v>0.6</v>
      </c>
      <c r="E88" s="58">
        <v>10</v>
      </c>
      <c r="F88" t="s">
        <v>51</v>
      </c>
      <c r="G88" t="s">
        <v>51</v>
      </c>
      <c r="H88" t="s">
        <v>51</v>
      </c>
      <c r="I88" t="s">
        <v>51</v>
      </c>
      <c r="J88" s="8"/>
      <c r="K88" s="14" t="str">
        <f>H88</f>
        <v>NONE</v>
      </c>
      <c r="L88" s="3" t="s">
        <v>150</v>
      </c>
      <c r="M88" s="3" t="s">
        <v>58</v>
      </c>
      <c r="N88" s="73">
        <v>10</v>
      </c>
      <c r="O88" s="63" t="s">
        <v>188</v>
      </c>
      <c r="P88" s="15" t="s">
        <v>56</v>
      </c>
      <c r="Q88" t="s">
        <v>56</v>
      </c>
      <c r="R88" t="s">
        <v>56</v>
      </c>
      <c r="AH88">
        <f t="shared" si="11"/>
        <v>0</v>
      </c>
      <c r="AI88" t="e">
        <f>AH88*#REF!</f>
        <v>#REF!</v>
      </c>
      <c r="AJ88">
        <f t="shared" si="12"/>
        <v>0</v>
      </c>
      <c r="AK88" t="e">
        <f>AJ88*#REF!</f>
        <v>#REF!</v>
      </c>
      <c r="AN88">
        <f t="shared" si="13"/>
        <v>0</v>
      </c>
      <c r="AO88">
        <f t="shared" si="9"/>
        <v>0</v>
      </c>
      <c r="AP88">
        <f t="shared" si="14"/>
        <v>0</v>
      </c>
      <c r="AQ88">
        <f t="shared" si="10"/>
        <v>0</v>
      </c>
      <c r="AT88" s="67" t="s">
        <v>151</v>
      </c>
    </row>
    <row r="89" spans="1:46" ht="25.5">
      <c r="A89">
        <v>85</v>
      </c>
      <c r="B89" t="s">
        <v>104</v>
      </c>
      <c r="C89" t="s">
        <v>194</v>
      </c>
      <c r="D89" s="55">
        <v>0.6</v>
      </c>
      <c r="E89" s="58">
        <v>1</v>
      </c>
      <c r="F89" t="s">
        <v>51</v>
      </c>
      <c r="G89" t="s">
        <v>51</v>
      </c>
      <c r="H89">
        <v>0.04</v>
      </c>
      <c r="I89">
        <v>0.54</v>
      </c>
      <c r="J89" s="8"/>
      <c r="K89" s="14">
        <v>0.54</v>
      </c>
      <c r="L89" s="21" t="s">
        <v>201</v>
      </c>
      <c r="M89" s="3" t="s">
        <v>58</v>
      </c>
      <c r="N89" s="73">
        <v>1</v>
      </c>
      <c r="O89" s="21" t="s">
        <v>201</v>
      </c>
      <c r="P89" s="15" t="s">
        <v>56</v>
      </c>
      <c r="Q89" t="s">
        <v>56</v>
      </c>
      <c r="R89" t="s">
        <v>56</v>
      </c>
      <c r="AH89">
        <f t="shared" si="11"/>
        <v>0</v>
      </c>
      <c r="AI89" t="e">
        <f>AH89*#REF!</f>
        <v>#REF!</v>
      </c>
      <c r="AJ89">
        <f t="shared" si="12"/>
        <v>0</v>
      </c>
      <c r="AK89" t="e">
        <f>AJ89*#REF!</f>
        <v>#REF!</v>
      </c>
      <c r="AN89">
        <f t="shared" si="13"/>
        <v>0</v>
      </c>
      <c r="AO89">
        <f t="shared" si="9"/>
        <v>0</v>
      </c>
      <c r="AP89">
        <f t="shared" si="14"/>
        <v>0</v>
      </c>
      <c r="AQ89">
        <f t="shared" si="10"/>
        <v>0</v>
      </c>
      <c r="AT89" s="10" t="s">
        <v>206</v>
      </c>
    </row>
    <row r="90" spans="1:46" ht="25.5">
      <c r="A90">
        <v>86</v>
      </c>
      <c r="B90" t="s">
        <v>98</v>
      </c>
      <c r="C90" t="s">
        <v>194</v>
      </c>
      <c r="D90" s="55">
        <v>0.6</v>
      </c>
      <c r="E90" s="58">
        <v>1</v>
      </c>
      <c r="F90" t="s">
        <v>51</v>
      </c>
      <c r="G90" t="s">
        <v>51</v>
      </c>
      <c r="H90">
        <v>300</v>
      </c>
      <c r="I90">
        <v>370</v>
      </c>
      <c r="J90" s="8"/>
      <c r="K90" s="14">
        <v>370</v>
      </c>
      <c r="L90" s="14" t="str">
        <f>IF(E90&gt;K90,"YES","No")</f>
        <v>No</v>
      </c>
      <c r="M90" s="3" t="s">
        <v>58</v>
      </c>
      <c r="N90" s="73">
        <v>1</v>
      </c>
      <c r="O90" s="17" t="s">
        <v>178</v>
      </c>
      <c r="P90" s="15" t="s">
        <v>56</v>
      </c>
      <c r="Q90" t="s">
        <v>56</v>
      </c>
      <c r="R90" t="s">
        <v>56</v>
      </c>
      <c r="AH90">
        <f t="shared" si="11"/>
        <v>0</v>
      </c>
      <c r="AI90" t="e">
        <f>AH90*#REF!</f>
        <v>#REF!</v>
      </c>
      <c r="AJ90">
        <f t="shared" si="12"/>
        <v>0</v>
      </c>
      <c r="AK90" t="e">
        <f>AJ90*#REF!</f>
        <v>#REF!</v>
      </c>
      <c r="AN90">
        <f t="shared" si="13"/>
        <v>0</v>
      </c>
      <c r="AO90">
        <f t="shared" si="9"/>
        <v>0</v>
      </c>
      <c r="AP90">
        <f t="shared" si="14"/>
        <v>0</v>
      </c>
      <c r="AQ90">
        <f t="shared" si="10"/>
        <v>0</v>
      </c>
      <c r="AT90" s="64" t="s">
        <v>203</v>
      </c>
    </row>
    <row r="91" spans="1:46" ht="25.5">
      <c r="A91">
        <v>87</v>
      </c>
      <c r="B91" t="s">
        <v>99</v>
      </c>
      <c r="C91" t="s">
        <v>194</v>
      </c>
      <c r="D91" s="55">
        <v>0.6</v>
      </c>
      <c r="E91" s="58">
        <v>10</v>
      </c>
      <c r="F91" t="s">
        <v>51</v>
      </c>
      <c r="G91" t="s">
        <v>51</v>
      </c>
      <c r="H91">
        <v>1300</v>
      </c>
      <c r="I91" s="1">
        <v>14000</v>
      </c>
      <c r="J91" s="9"/>
      <c r="K91" s="24">
        <v>14000</v>
      </c>
      <c r="L91" s="14" t="str">
        <f>IF(E91&gt;K91,"YES","No")</f>
        <v>No</v>
      </c>
      <c r="M91" s="3" t="s">
        <v>58</v>
      </c>
      <c r="N91" s="73">
        <v>10</v>
      </c>
      <c r="O91" s="17" t="s">
        <v>178</v>
      </c>
      <c r="P91" s="15" t="s">
        <v>56</v>
      </c>
      <c r="Q91" t="s">
        <v>56</v>
      </c>
      <c r="R91" t="s">
        <v>56</v>
      </c>
      <c r="AH91">
        <f t="shared" si="11"/>
        <v>0</v>
      </c>
      <c r="AI91" t="e">
        <f>AH91*#REF!</f>
        <v>#REF!</v>
      </c>
      <c r="AJ91">
        <f t="shared" si="12"/>
        <v>0</v>
      </c>
      <c r="AK91" t="e">
        <f>AJ91*#REF!</f>
        <v>#REF!</v>
      </c>
      <c r="AN91">
        <f t="shared" si="13"/>
        <v>0</v>
      </c>
      <c r="AO91">
        <f t="shared" si="9"/>
        <v>0</v>
      </c>
      <c r="AP91">
        <f t="shared" si="14"/>
        <v>0</v>
      </c>
      <c r="AQ91">
        <f t="shared" si="10"/>
        <v>0</v>
      </c>
      <c r="AT91" s="64" t="s">
        <v>203</v>
      </c>
    </row>
    <row r="92" spans="1:46" ht="25.5">
      <c r="A92">
        <v>88</v>
      </c>
      <c r="B92" t="s">
        <v>105</v>
      </c>
      <c r="C92" t="s">
        <v>194</v>
      </c>
      <c r="D92" s="55">
        <v>0.6</v>
      </c>
      <c r="E92" s="58">
        <v>1</v>
      </c>
      <c r="F92" t="s">
        <v>51</v>
      </c>
      <c r="G92" t="s">
        <v>51</v>
      </c>
      <c r="H92">
        <v>0.00075</v>
      </c>
      <c r="I92">
        <v>0.00077</v>
      </c>
      <c r="J92" s="8"/>
      <c r="K92" s="14">
        <v>0.00077</v>
      </c>
      <c r="L92" s="21" t="s">
        <v>201</v>
      </c>
      <c r="M92" s="3" t="s">
        <v>58</v>
      </c>
      <c r="N92" s="73">
        <v>1</v>
      </c>
      <c r="O92" s="21" t="s">
        <v>201</v>
      </c>
      <c r="P92" s="15" t="s">
        <v>56</v>
      </c>
      <c r="Q92" t="s">
        <v>56</v>
      </c>
      <c r="R92" t="s">
        <v>56</v>
      </c>
      <c r="AH92">
        <f t="shared" si="11"/>
        <v>0</v>
      </c>
      <c r="AI92" t="e">
        <f>AH92*#REF!</f>
        <v>#REF!</v>
      </c>
      <c r="AJ92">
        <f t="shared" si="12"/>
        <v>0</v>
      </c>
      <c r="AK92" t="e">
        <f>AJ92*#REF!</f>
        <v>#REF!</v>
      </c>
      <c r="AN92">
        <f t="shared" si="13"/>
        <v>0</v>
      </c>
      <c r="AO92">
        <f t="shared" si="9"/>
        <v>0</v>
      </c>
      <c r="AP92">
        <f t="shared" si="14"/>
        <v>0</v>
      </c>
      <c r="AQ92">
        <f t="shared" si="10"/>
        <v>0</v>
      </c>
      <c r="AT92" s="10" t="s">
        <v>206</v>
      </c>
    </row>
    <row r="93" spans="1:46" ht="25.5">
      <c r="A93">
        <v>89</v>
      </c>
      <c r="B93" t="s">
        <v>106</v>
      </c>
      <c r="C93" t="s">
        <v>194</v>
      </c>
      <c r="D93" s="55">
        <v>0.6</v>
      </c>
      <c r="E93" s="58">
        <v>1</v>
      </c>
      <c r="F93" t="s">
        <v>51</v>
      </c>
      <c r="G93" t="s">
        <v>51</v>
      </c>
      <c r="H93">
        <v>0.44</v>
      </c>
      <c r="I93">
        <v>50</v>
      </c>
      <c r="J93" s="8"/>
      <c r="K93" s="14">
        <v>50</v>
      </c>
      <c r="L93" s="14" t="str">
        <f>IF(E93&gt;K93,"YES","No")</f>
        <v>No</v>
      </c>
      <c r="M93" s="3" t="s">
        <v>58</v>
      </c>
      <c r="N93" s="73">
        <v>1</v>
      </c>
      <c r="O93" s="17" t="s">
        <v>178</v>
      </c>
      <c r="P93" s="15" t="s">
        <v>56</v>
      </c>
      <c r="Q93" t="s">
        <v>56</v>
      </c>
      <c r="R93" t="s">
        <v>56</v>
      </c>
      <c r="AH93">
        <f t="shared" si="11"/>
        <v>0</v>
      </c>
      <c r="AI93" t="e">
        <f>AH93*#REF!</f>
        <v>#REF!</v>
      </c>
      <c r="AJ93">
        <f t="shared" si="12"/>
        <v>0</v>
      </c>
      <c r="AK93" t="e">
        <f>AJ93*#REF!</f>
        <v>#REF!</v>
      </c>
      <c r="AN93">
        <f t="shared" si="13"/>
        <v>0</v>
      </c>
      <c r="AO93">
        <f t="shared" si="9"/>
        <v>0</v>
      </c>
      <c r="AP93">
        <f t="shared" si="14"/>
        <v>0</v>
      </c>
      <c r="AQ93">
        <f t="shared" si="10"/>
        <v>0</v>
      </c>
      <c r="AT93" s="64" t="s">
        <v>203</v>
      </c>
    </row>
    <row r="94" spans="1:46" ht="25.5">
      <c r="A94">
        <v>90</v>
      </c>
      <c r="B94" t="s">
        <v>107</v>
      </c>
      <c r="C94" t="s">
        <v>194</v>
      </c>
      <c r="D94" s="55">
        <v>0.6</v>
      </c>
      <c r="E94" s="58">
        <v>5</v>
      </c>
      <c r="F94" t="s">
        <v>51</v>
      </c>
      <c r="G94" t="s">
        <v>51</v>
      </c>
      <c r="H94">
        <v>240</v>
      </c>
      <c r="I94" s="1">
        <v>17000</v>
      </c>
      <c r="J94" s="9"/>
      <c r="K94" s="24">
        <v>17000</v>
      </c>
      <c r="L94" s="14" t="str">
        <f>IF(E94&gt;K94,"YES","No")</f>
        <v>No</v>
      </c>
      <c r="M94" s="3" t="s">
        <v>58</v>
      </c>
      <c r="N94" s="73">
        <v>5</v>
      </c>
      <c r="O94" s="17" t="s">
        <v>178</v>
      </c>
      <c r="P94" s="15" t="s">
        <v>56</v>
      </c>
      <c r="Q94" t="s">
        <v>56</v>
      </c>
      <c r="R94" t="s">
        <v>56</v>
      </c>
      <c r="AH94">
        <f t="shared" si="11"/>
        <v>0</v>
      </c>
      <c r="AI94" t="e">
        <f>AH94*#REF!</f>
        <v>#REF!</v>
      </c>
      <c r="AJ94">
        <f t="shared" si="12"/>
        <v>0</v>
      </c>
      <c r="AK94" t="e">
        <f>AJ94*#REF!</f>
        <v>#REF!</v>
      </c>
      <c r="AN94">
        <f t="shared" si="13"/>
        <v>0</v>
      </c>
      <c r="AO94">
        <f t="shared" si="9"/>
        <v>0</v>
      </c>
      <c r="AP94">
        <f t="shared" si="14"/>
        <v>0</v>
      </c>
      <c r="AQ94">
        <f t="shared" si="10"/>
        <v>0</v>
      </c>
      <c r="AT94" s="64" t="s">
        <v>203</v>
      </c>
    </row>
    <row r="95" spans="1:46" ht="25.5">
      <c r="A95">
        <v>91</v>
      </c>
      <c r="B95" t="s">
        <v>108</v>
      </c>
      <c r="C95" t="s">
        <v>194</v>
      </c>
      <c r="D95" s="55">
        <v>0.6</v>
      </c>
      <c r="E95" s="58">
        <v>1</v>
      </c>
      <c r="F95" t="s">
        <v>51</v>
      </c>
      <c r="G95" t="s">
        <v>51</v>
      </c>
      <c r="H95">
        <v>1.9</v>
      </c>
      <c r="I95">
        <v>8.9</v>
      </c>
      <c r="J95" s="8"/>
      <c r="K95" s="14">
        <v>8.9</v>
      </c>
      <c r="L95" s="14" t="str">
        <f>IF(E95&gt;K95,"YES","No")</f>
        <v>No</v>
      </c>
      <c r="M95" s="3" t="s">
        <v>58</v>
      </c>
      <c r="N95" s="73">
        <v>1</v>
      </c>
      <c r="O95" s="17" t="s">
        <v>178</v>
      </c>
      <c r="P95" s="15" t="s">
        <v>56</v>
      </c>
      <c r="Q95" t="s">
        <v>56</v>
      </c>
      <c r="R95" t="s">
        <v>56</v>
      </c>
      <c r="AH95">
        <f t="shared" si="11"/>
        <v>0</v>
      </c>
      <c r="AI95" t="e">
        <f>AH95*#REF!</f>
        <v>#REF!</v>
      </c>
      <c r="AJ95">
        <f t="shared" si="12"/>
        <v>0</v>
      </c>
      <c r="AK95" t="e">
        <f>AJ95*#REF!</f>
        <v>#REF!</v>
      </c>
      <c r="AN95">
        <f t="shared" si="13"/>
        <v>0</v>
      </c>
      <c r="AO95">
        <f t="shared" si="9"/>
        <v>0</v>
      </c>
      <c r="AP95">
        <f t="shared" si="14"/>
        <v>0</v>
      </c>
      <c r="AQ95">
        <f t="shared" si="10"/>
        <v>0</v>
      </c>
      <c r="AT95" s="64" t="s">
        <v>203</v>
      </c>
    </row>
    <row r="96" spans="1:46" s="8" customFormat="1" ht="25.5">
      <c r="A96" s="8">
        <v>92</v>
      </c>
      <c r="B96" s="8" t="s">
        <v>111</v>
      </c>
      <c r="C96" t="s">
        <v>194</v>
      </c>
      <c r="D96" s="55">
        <v>0.6</v>
      </c>
      <c r="E96" s="58">
        <v>10</v>
      </c>
      <c r="F96" s="8" t="s">
        <v>51</v>
      </c>
      <c r="G96" s="8" t="s">
        <v>51</v>
      </c>
      <c r="H96" s="8">
        <v>0.0044</v>
      </c>
      <c r="I96" s="8">
        <v>0.049</v>
      </c>
      <c r="K96" s="12">
        <v>0.049</v>
      </c>
      <c r="L96" s="21" t="s">
        <v>201</v>
      </c>
      <c r="M96" s="6" t="s">
        <v>58</v>
      </c>
      <c r="N96" s="73">
        <v>10</v>
      </c>
      <c r="O96" s="21" t="s">
        <v>201</v>
      </c>
      <c r="P96" s="15" t="s">
        <v>56</v>
      </c>
      <c r="Q96" t="s">
        <v>56</v>
      </c>
      <c r="R96" t="s">
        <v>56</v>
      </c>
      <c r="AH96" s="8">
        <f t="shared" si="11"/>
        <v>0</v>
      </c>
      <c r="AI96" s="8" t="e">
        <f>AH96*#REF!</f>
        <v>#REF!</v>
      </c>
      <c r="AJ96" s="8">
        <f t="shared" si="12"/>
        <v>0</v>
      </c>
      <c r="AK96" s="8" t="e">
        <f>AJ96*#REF!</f>
        <v>#REF!</v>
      </c>
      <c r="AN96" s="8">
        <f t="shared" si="13"/>
        <v>0</v>
      </c>
      <c r="AO96" s="8">
        <f t="shared" si="9"/>
        <v>0</v>
      </c>
      <c r="AP96" s="8">
        <f t="shared" si="14"/>
        <v>0</v>
      </c>
      <c r="AQ96" s="8">
        <f t="shared" si="10"/>
        <v>0</v>
      </c>
      <c r="AT96" s="10" t="s">
        <v>206</v>
      </c>
    </row>
    <row r="97" spans="1:46" s="8" customFormat="1" ht="25.5">
      <c r="A97" s="8">
        <v>93</v>
      </c>
      <c r="B97" s="8" t="s">
        <v>112</v>
      </c>
      <c r="C97" t="s">
        <v>194</v>
      </c>
      <c r="D97" s="55">
        <v>0.6</v>
      </c>
      <c r="E97" s="58">
        <v>1</v>
      </c>
      <c r="F97" s="8" t="s">
        <v>51</v>
      </c>
      <c r="G97" s="8" t="s">
        <v>51</v>
      </c>
      <c r="H97" s="8">
        <v>8.4</v>
      </c>
      <c r="I97" s="8">
        <v>600</v>
      </c>
      <c r="K97" s="12">
        <v>600</v>
      </c>
      <c r="L97" s="14" t="str">
        <f>IF(E97&gt;K97,"YES","No")</f>
        <v>No</v>
      </c>
      <c r="M97" s="6" t="s">
        <v>58</v>
      </c>
      <c r="N97" s="73">
        <v>1</v>
      </c>
      <c r="O97" s="17" t="s">
        <v>178</v>
      </c>
      <c r="P97" s="15" t="s">
        <v>56</v>
      </c>
      <c r="Q97" t="s">
        <v>56</v>
      </c>
      <c r="R97" t="s">
        <v>56</v>
      </c>
      <c r="AH97" s="8">
        <f t="shared" si="11"/>
        <v>0</v>
      </c>
      <c r="AI97" s="8" t="e">
        <f>AH97*#REF!</f>
        <v>#REF!</v>
      </c>
      <c r="AJ97" s="8">
        <f t="shared" si="12"/>
        <v>0</v>
      </c>
      <c r="AK97" s="8" t="e">
        <f>AJ97*#REF!</f>
        <v>#REF!</v>
      </c>
      <c r="AN97" s="8">
        <f t="shared" si="13"/>
        <v>0</v>
      </c>
      <c r="AO97" s="8">
        <f t="shared" si="9"/>
        <v>0</v>
      </c>
      <c r="AP97" s="8">
        <f t="shared" si="14"/>
        <v>0</v>
      </c>
      <c r="AQ97" s="8">
        <f t="shared" si="10"/>
        <v>0</v>
      </c>
      <c r="AT97" s="64" t="s">
        <v>203</v>
      </c>
    </row>
    <row r="98" spans="1:46" s="8" customFormat="1" ht="25.5">
      <c r="A98" s="8">
        <v>94</v>
      </c>
      <c r="B98" s="8" t="s">
        <v>109</v>
      </c>
      <c r="C98" t="s">
        <v>194</v>
      </c>
      <c r="D98" s="55">
        <v>0.6</v>
      </c>
      <c r="E98" s="58">
        <v>1</v>
      </c>
      <c r="F98" s="8" t="s">
        <v>51</v>
      </c>
      <c r="G98" s="8" t="s">
        <v>51</v>
      </c>
      <c r="H98" s="8" t="s">
        <v>51</v>
      </c>
      <c r="I98" s="8" t="s">
        <v>51</v>
      </c>
      <c r="K98" s="12" t="str">
        <f>H98</f>
        <v>NONE</v>
      </c>
      <c r="L98" s="3" t="s">
        <v>150</v>
      </c>
      <c r="M98" s="3" t="s">
        <v>58</v>
      </c>
      <c r="N98" s="73">
        <v>1</v>
      </c>
      <c r="O98" s="63" t="s">
        <v>188</v>
      </c>
      <c r="P98" s="15" t="s">
        <v>56</v>
      </c>
      <c r="Q98" t="s">
        <v>56</v>
      </c>
      <c r="R98" t="s">
        <v>56</v>
      </c>
      <c r="AH98" s="8">
        <f t="shared" si="11"/>
        <v>0</v>
      </c>
      <c r="AI98" s="8" t="e">
        <f>AH98*#REF!</f>
        <v>#REF!</v>
      </c>
      <c r="AJ98" s="8">
        <f t="shared" si="12"/>
        <v>0</v>
      </c>
      <c r="AK98" s="8" t="e">
        <f>AJ98*#REF!</f>
        <v>#REF!</v>
      </c>
      <c r="AN98" s="8">
        <f t="shared" si="13"/>
        <v>0</v>
      </c>
      <c r="AO98" s="8">
        <f t="shared" si="9"/>
        <v>0</v>
      </c>
      <c r="AP98" s="8">
        <f t="shared" si="14"/>
        <v>0</v>
      </c>
      <c r="AQ98" s="8">
        <f t="shared" si="10"/>
        <v>0</v>
      </c>
      <c r="AT98" s="67" t="s">
        <v>151</v>
      </c>
    </row>
    <row r="99" spans="1:46" s="8" customFormat="1" ht="25.5">
      <c r="A99" s="8">
        <v>95</v>
      </c>
      <c r="B99" s="8" t="s">
        <v>110</v>
      </c>
      <c r="C99" t="s">
        <v>194</v>
      </c>
      <c r="D99" s="55">
        <v>0.6</v>
      </c>
      <c r="E99" s="58">
        <v>1</v>
      </c>
      <c r="F99" s="8" t="s">
        <v>51</v>
      </c>
      <c r="G99" s="8" t="s">
        <v>51</v>
      </c>
      <c r="H99" s="8">
        <v>17</v>
      </c>
      <c r="I99" s="9">
        <v>1900</v>
      </c>
      <c r="J99" s="9"/>
      <c r="K99" s="23">
        <v>1900</v>
      </c>
      <c r="L99" s="14" t="str">
        <f>IF(E99&gt;K99,"YES","No")</f>
        <v>No</v>
      </c>
      <c r="M99" s="6" t="s">
        <v>58</v>
      </c>
      <c r="N99" s="73">
        <v>1</v>
      </c>
      <c r="O99" s="17" t="s">
        <v>178</v>
      </c>
      <c r="P99" s="15" t="s">
        <v>56</v>
      </c>
      <c r="Q99" t="s">
        <v>56</v>
      </c>
      <c r="R99" t="s">
        <v>56</v>
      </c>
      <c r="AH99" s="8">
        <f t="shared" si="11"/>
        <v>0</v>
      </c>
      <c r="AI99" s="8" t="e">
        <f>AH99*#REF!</f>
        <v>#REF!</v>
      </c>
      <c r="AJ99" s="8">
        <f t="shared" si="12"/>
        <v>0</v>
      </c>
      <c r="AK99" s="8" t="e">
        <f>AJ99*#REF!</f>
        <v>#REF!</v>
      </c>
      <c r="AN99" s="8">
        <f t="shared" si="13"/>
        <v>0</v>
      </c>
      <c r="AO99" s="8">
        <f t="shared" si="9"/>
        <v>0</v>
      </c>
      <c r="AP99" s="8">
        <f t="shared" si="14"/>
        <v>0</v>
      </c>
      <c r="AQ99" s="8">
        <f t="shared" si="10"/>
        <v>0</v>
      </c>
      <c r="AT99" s="64" t="s">
        <v>203</v>
      </c>
    </row>
    <row r="100" spans="1:46" s="8" customFormat="1" ht="25.5">
      <c r="A100" s="8">
        <v>96</v>
      </c>
      <c r="B100" s="8" t="s">
        <v>113</v>
      </c>
      <c r="C100" t="s">
        <v>194</v>
      </c>
      <c r="D100" s="55">
        <v>0.6</v>
      </c>
      <c r="E100" s="58">
        <v>5</v>
      </c>
      <c r="F100" s="8" t="s">
        <v>51</v>
      </c>
      <c r="G100" s="8" t="s">
        <v>51</v>
      </c>
      <c r="H100" s="8">
        <v>0.00069</v>
      </c>
      <c r="I100" s="8">
        <v>8.1</v>
      </c>
      <c r="J100" s="2"/>
      <c r="K100" s="12">
        <v>8.1</v>
      </c>
      <c r="L100" s="14" t="str">
        <f>IF(E100&gt;K100,"YES","No")</f>
        <v>No</v>
      </c>
      <c r="M100" s="6" t="s">
        <v>58</v>
      </c>
      <c r="N100" s="73">
        <v>5</v>
      </c>
      <c r="O100" s="17" t="s">
        <v>178</v>
      </c>
      <c r="P100" s="15" t="s">
        <v>56</v>
      </c>
      <c r="Q100" t="s">
        <v>56</v>
      </c>
      <c r="R100" t="s">
        <v>56</v>
      </c>
      <c r="AH100" s="8">
        <f t="shared" si="11"/>
        <v>0</v>
      </c>
      <c r="AI100" s="8" t="e">
        <f>AH100*#REF!</f>
        <v>#REF!</v>
      </c>
      <c r="AJ100" s="8">
        <f t="shared" si="12"/>
        <v>0</v>
      </c>
      <c r="AK100" s="8" t="e">
        <f>AJ100*#REF!</f>
        <v>#REF!</v>
      </c>
      <c r="AN100" s="8">
        <f t="shared" si="13"/>
        <v>0</v>
      </c>
      <c r="AO100" s="8">
        <f t="shared" si="9"/>
        <v>0</v>
      </c>
      <c r="AP100" s="8">
        <f t="shared" si="14"/>
        <v>0</v>
      </c>
      <c r="AQ100" s="8">
        <f t="shared" si="10"/>
        <v>0</v>
      </c>
      <c r="AT100" s="64" t="s">
        <v>203</v>
      </c>
    </row>
    <row r="101" spans="1:46" s="8" customFormat="1" ht="25.5">
      <c r="A101" s="8">
        <v>97</v>
      </c>
      <c r="B101" s="8" t="s">
        <v>114</v>
      </c>
      <c r="C101" t="s">
        <v>194</v>
      </c>
      <c r="D101" s="55">
        <v>0.6</v>
      </c>
      <c r="E101" s="58">
        <v>5</v>
      </c>
      <c r="F101" s="8" t="s">
        <v>51</v>
      </c>
      <c r="G101" s="8" t="s">
        <v>51</v>
      </c>
      <c r="H101" s="8">
        <v>0.005</v>
      </c>
      <c r="I101" s="8">
        <v>1.4</v>
      </c>
      <c r="K101" s="12">
        <v>1.4</v>
      </c>
      <c r="L101" s="21" t="s">
        <v>201</v>
      </c>
      <c r="M101" s="6" t="s">
        <v>58</v>
      </c>
      <c r="N101" s="73">
        <v>5</v>
      </c>
      <c r="O101" s="21" t="s">
        <v>201</v>
      </c>
      <c r="P101" s="15" t="s">
        <v>56</v>
      </c>
      <c r="Q101" t="s">
        <v>56</v>
      </c>
      <c r="R101" t="s">
        <v>56</v>
      </c>
      <c r="AH101" s="8">
        <f t="shared" si="11"/>
        <v>0</v>
      </c>
      <c r="AI101" s="8" t="e">
        <f>AH101*#REF!</f>
        <v>#REF!</v>
      </c>
      <c r="AJ101" s="8">
        <f t="shared" si="12"/>
        <v>0</v>
      </c>
      <c r="AK101" s="8" t="e">
        <f>AJ101*#REF!</f>
        <v>#REF!</v>
      </c>
      <c r="AN101" s="8">
        <f t="shared" si="13"/>
        <v>0</v>
      </c>
      <c r="AO101" s="8">
        <f t="shared" si="9"/>
        <v>0</v>
      </c>
      <c r="AP101" s="8">
        <f t="shared" si="14"/>
        <v>0</v>
      </c>
      <c r="AQ101" s="8">
        <f t="shared" si="10"/>
        <v>0</v>
      </c>
      <c r="AT101" s="10" t="s">
        <v>206</v>
      </c>
    </row>
    <row r="102" spans="1:46" s="8" customFormat="1" ht="25.5">
      <c r="A102" s="8">
        <v>98</v>
      </c>
      <c r="B102" s="8" t="s">
        <v>115</v>
      </c>
      <c r="C102" t="s">
        <v>194</v>
      </c>
      <c r="D102" s="55">
        <v>0.6</v>
      </c>
      <c r="E102" s="58">
        <v>1</v>
      </c>
      <c r="F102" s="8" t="s">
        <v>51</v>
      </c>
      <c r="G102" s="8" t="s">
        <v>51</v>
      </c>
      <c r="H102" s="8">
        <v>5</v>
      </c>
      <c r="I102" s="8">
        <v>16</v>
      </c>
      <c r="J102"/>
      <c r="K102" s="12">
        <v>16</v>
      </c>
      <c r="L102" s="14" t="str">
        <f>IF(E102&gt;K102,"YES","No")</f>
        <v>No</v>
      </c>
      <c r="M102" s="6" t="s">
        <v>58</v>
      </c>
      <c r="N102" s="73">
        <v>1</v>
      </c>
      <c r="O102" s="17" t="s">
        <v>178</v>
      </c>
      <c r="P102" s="15" t="s">
        <v>56</v>
      </c>
      <c r="Q102" t="s">
        <v>56</v>
      </c>
      <c r="R102" t="s">
        <v>56</v>
      </c>
      <c r="AH102" s="8">
        <f t="shared" si="11"/>
        <v>0</v>
      </c>
      <c r="AI102" s="8" t="e">
        <f>AH102*#REF!</f>
        <v>#REF!</v>
      </c>
      <c r="AJ102" s="8">
        <f t="shared" si="12"/>
        <v>0</v>
      </c>
      <c r="AK102" s="8" t="e">
        <f>AJ102*#REF!</f>
        <v>#REF!</v>
      </c>
      <c r="AN102" s="8">
        <f t="shared" si="13"/>
        <v>0</v>
      </c>
      <c r="AO102" s="8">
        <f t="shared" si="9"/>
        <v>0</v>
      </c>
      <c r="AP102" s="8">
        <f t="shared" si="14"/>
        <v>0</v>
      </c>
      <c r="AQ102" s="8">
        <f t="shared" si="10"/>
        <v>0</v>
      </c>
      <c r="AT102" s="64" t="s">
        <v>203</v>
      </c>
    </row>
    <row r="103" spans="1:46" s="8" customFormat="1" ht="25.5">
      <c r="A103" s="8">
        <v>99</v>
      </c>
      <c r="B103" s="8" t="s">
        <v>116</v>
      </c>
      <c r="C103" t="s">
        <v>194</v>
      </c>
      <c r="D103" s="55">
        <v>0.6</v>
      </c>
      <c r="E103" s="58">
        <v>5</v>
      </c>
      <c r="F103" s="8" t="s">
        <v>51</v>
      </c>
      <c r="G103" s="8" t="s">
        <v>51</v>
      </c>
      <c r="H103" s="8" t="s">
        <v>51</v>
      </c>
      <c r="I103" s="8" t="s">
        <v>51</v>
      </c>
      <c r="J103"/>
      <c r="K103" s="12" t="str">
        <f>H103</f>
        <v>NONE</v>
      </c>
      <c r="L103" s="3" t="s">
        <v>150</v>
      </c>
      <c r="M103" s="3" t="s">
        <v>58</v>
      </c>
      <c r="N103" s="73">
        <v>5</v>
      </c>
      <c r="O103" s="63" t="s">
        <v>188</v>
      </c>
      <c r="P103" s="15" t="s">
        <v>56</v>
      </c>
      <c r="Q103" t="s">
        <v>56</v>
      </c>
      <c r="R103" t="s">
        <v>56</v>
      </c>
      <c r="AH103" s="8">
        <f t="shared" si="11"/>
        <v>0</v>
      </c>
      <c r="AI103" s="8" t="e">
        <f>AH103*#REF!</f>
        <v>#REF!</v>
      </c>
      <c r="AJ103" s="8">
        <f t="shared" si="12"/>
        <v>0</v>
      </c>
      <c r="AK103" s="8" t="e">
        <f>AJ103*#REF!</f>
        <v>#REF!</v>
      </c>
      <c r="AN103" s="8">
        <f t="shared" si="13"/>
        <v>0</v>
      </c>
      <c r="AO103" s="8">
        <f t="shared" si="9"/>
        <v>0</v>
      </c>
      <c r="AP103" s="8">
        <f t="shared" si="14"/>
        <v>0</v>
      </c>
      <c r="AQ103" s="8">
        <f t="shared" si="10"/>
        <v>0</v>
      </c>
      <c r="AT103" s="67" t="s">
        <v>151</v>
      </c>
    </row>
    <row r="104" spans="1:46" s="8" customFormat="1" ht="25.5">
      <c r="A104" s="8">
        <v>100</v>
      </c>
      <c r="B104" s="8" t="s">
        <v>117</v>
      </c>
      <c r="C104" t="s">
        <v>194</v>
      </c>
      <c r="D104" s="55">
        <v>0.6</v>
      </c>
      <c r="E104" s="58">
        <v>10</v>
      </c>
      <c r="F104" s="8" t="s">
        <v>51</v>
      </c>
      <c r="G104" s="8" t="s">
        <v>51</v>
      </c>
      <c r="H104" s="8">
        <v>960</v>
      </c>
      <c r="I104" s="9">
        <v>11000</v>
      </c>
      <c r="J104" s="1"/>
      <c r="K104" s="23">
        <v>11000</v>
      </c>
      <c r="L104" s="14" t="str">
        <f>IF(E104&gt;K104,"YES","No")</f>
        <v>No</v>
      </c>
      <c r="M104" s="6" t="s">
        <v>58</v>
      </c>
      <c r="N104" s="73">
        <v>10</v>
      </c>
      <c r="O104" s="17" t="s">
        <v>178</v>
      </c>
      <c r="P104" s="15" t="s">
        <v>56</v>
      </c>
      <c r="Q104" t="s">
        <v>56</v>
      </c>
      <c r="R104" t="s">
        <v>56</v>
      </c>
      <c r="AH104" s="8">
        <f t="shared" si="11"/>
        <v>0</v>
      </c>
      <c r="AI104" s="8" t="e">
        <f>AH104*#REF!</f>
        <v>#REF!</v>
      </c>
      <c r="AJ104" s="8">
        <f t="shared" si="12"/>
        <v>0</v>
      </c>
      <c r="AK104" s="8" t="e">
        <f>AJ104*#REF!</f>
        <v>#REF!</v>
      </c>
      <c r="AN104" s="8">
        <f t="shared" si="13"/>
        <v>0</v>
      </c>
      <c r="AO104" s="8">
        <f t="shared" si="9"/>
        <v>0</v>
      </c>
      <c r="AP104" s="8">
        <f t="shared" si="14"/>
        <v>0</v>
      </c>
      <c r="AQ104" s="8">
        <f t="shared" si="10"/>
        <v>0</v>
      </c>
      <c r="AT104" s="64" t="s">
        <v>203</v>
      </c>
    </row>
    <row r="105" spans="1:46" s="8" customFormat="1" ht="25.5">
      <c r="A105" s="8">
        <v>101</v>
      </c>
      <c r="B105" s="8" t="s">
        <v>118</v>
      </c>
      <c r="C105" t="s">
        <v>194</v>
      </c>
      <c r="D105" s="55">
        <v>0.6</v>
      </c>
      <c r="E105" s="58">
        <v>0.005</v>
      </c>
      <c r="F105" s="8" t="s">
        <v>51</v>
      </c>
      <c r="G105" s="8" t="s">
        <v>51</v>
      </c>
      <c r="H105" s="8" t="s">
        <v>51</v>
      </c>
      <c r="I105" s="8" t="s">
        <v>51</v>
      </c>
      <c r="J105"/>
      <c r="K105" s="12" t="str">
        <f>H105</f>
        <v>NONE</v>
      </c>
      <c r="L105" s="3" t="s">
        <v>150</v>
      </c>
      <c r="M105" s="6" t="s">
        <v>58</v>
      </c>
      <c r="N105" s="73">
        <v>5</v>
      </c>
      <c r="O105" s="63" t="s">
        <v>188</v>
      </c>
      <c r="P105" s="15" t="s">
        <v>56</v>
      </c>
      <c r="Q105" t="s">
        <v>56</v>
      </c>
      <c r="R105" t="s">
        <v>56</v>
      </c>
      <c r="AH105" s="8">
        <f t="shared" si="11"/>
        <v>0</v>
      </c>
      <c r="AI105" s="8" t="e">
        <f>AH105*#REF!</f>
        <v>#REF!</v>
      </c>
      <c r="AJ105" s="8">
        <f t="shared" si="12"/>
        <v>0</v>
      </c>
      <c r="AK105" s="8" t="e">
        <f>AJ105*#REF!</f>
        <v>#REF!</v>
      </c>
      <c r="AN105" s="8">
        <f t="shared" si="13"/>
        <v>0</v>
      </c>
      <c r="AO105" s="8">
        <f t="shared" si="9"/>
        <v>0</v>
      </c>
      <c r="AP105" s="8">
        <f t="shared" si="14"/>
        <v>0</v>
      </c>
      <c r="AQ105" s="8">
        <f t="shared" si="10"/>
        <v>0</v>
      </c>
      <c r="AT105" s="67" t="s">
        <v>151</v>
      </c>
    </row>
    <row r="106" spans="1:46" s="8" customFormat="1" ht="25.5">
      <c r="A106" s="8">
        <v>102</v>
      </c>
      <c r="B106" s="8" t="s">
        <v>119</v>
      </c>
      <c r="C106" t="s">
        <v>194</v>
      </c>
      <c r="D106" s="55">
        <v>0.6</v>
      </c>
      <c r="E106" s="58">
        <v>0.004</v>
      </c>
      <c r="F106" s="12">
        <v>3</v>
      </c>
      <c r="G106" s="8" t="s">
        <v>51</v>
      </c>
      <c r="H106" s="8">
        <v>0.00013</v>
      </c>
      <c r="I106" s="8">
        <v>0.00014</v>
      </c>
      <c r="K106" s="12">
        <v>0.00014</v>
      </c>
      <c r="L106" s="21" t="s">
        <v>201</v>
      </c>
      <c r="M106" s="6" t="s">
        <v>58</v>
      </c>
      <c r="N106" s="73">
        <v>0.005</v>
      </c>
      <c r="O106" s="21" t="s">
        <v>201</v>
      </c>
      <c r="P106" s="15" t="s">
        <v>56</v>
      </c>
      <c r="Q106" t="s">
        <v>56</v>
      </c>
      <c r="R106" t="s">
        <v>56</v>
      </c>
      <c r="AH106" s="8">
        <f t="shared" si="11"/>
        <v>0</v>
      </c>
      <c r="AI106" s="8" t="e">
        <f>AH106*#REF!</f>
        <v>#REF!</v>
      </c>
      <c r="AJ106" s="8">
        <f t="shared" si="12"/>
        <v>0</v>
      </c>
      <c r="AK106" s="8" t="e">
        <f>AJ106*#REF!</f>
        <v>#REF!</v>
      </c>
      <c r="AN106" s="8">
        <f t="shared" si="13"/>
        <v>0</v>
      </c>
      <c r="AO106" s="8">
        <f t="shared" si="9"/>
        <v>0</v>
      </c>
      <c r="AP106" s="8">
        <f t="shared" si="14"/>
        <v>0</v>
      </c>
      <c r="AQ106" s="8">
        <f t="shared" si="10"/>
        <v>0</v>
      </c>
      <c r="AT106" s="10" t="s">
        <v>206</v>
      </c>
    </row>
    <row r="107" spans="1:46" s="8" customFormat="1" ht="25.5">
      <c r="A107" s="8">
        <v>103</v>
      </c>
      <c r="B107" s="8" t="s">
        <v>120</v>
      </c>
      <c r="C107" t="s">
        <v>194</v>
      </c>
      <c r="D107" s="55">
        <v>0.6</v>
      </c>
      <c r="E107" s="58">
        <v>0.005</v>
      </c>
      <c r="F107" s="8" t="s">
        <v>51</v>
      </c>
      <c r="G107" s="8" t="s">
        <v>51</v>
      </c>
      <c r="H107" s="8">
        <v>0.0039</v>
      </c>
      <c r="I107" s="8">
        <v>0.013</v>
      </c>
      <c r="K107" s="12">
        <v>0.013</v>
      </c>
      <c r="L107" s="14" t="str">
        <f>IF(E107&gt;K107,"YES","No")</f>
        <v>No</v>
      </c>
      <c r="M107" s="6" t="s">
        <v>58</v>
      </c>
      <c r="N107" s="73">
        <v>0.004</v>
      </c>
      <c r="O107" s="17" t="s">
        <v>178</v>
      </c>
      <c r="P107" s="15" t="s">
        <v>56</v>
      </c>
      <c r="Q107" t="s">
        <v>56</v>
      </c>
      <c r="R107" t="s">
        <v>56</v>
      </c>
      <c r="AH107" s="8">
        <f t="shared" si="11"/>
        <v>0</v>
      </c>
      <c r="AI107" s="8" t="e">
        <f>AH107*#REF!</f>
        <v>#REF!</v>
      </c>
      <c r="AJ107" s="8">
        <f t="shared" si="12"/>
        <v>0</v>
      </c>
      <c r="AK107" s="8" t="e">
        <f>AJ107*#REF!</f>
        <v>#REF!</v>
      </c>
      <c r="AN107" s="8">
        <f t="shared" si="13"/>
        <v>0</v>
      </c>
      <c r="AO107" s="8">
        <f t="shared" si="9"/>
        <v>0</v>
      </c>
      <c r="AP107" s="8">
        <f t="shared" si="14"/>
        <v>0</v>
      </c>
      <c r="AQ107" s="8">
        <f t="shared" si="10"/>
        <v>0</v>
      </c>
      <c r="AT107" s="64" t="s">
        <v>203</v>
      </c>
    </row>
    <row r="108" spans="1:46" s="8" customFormat="1" ht="36" customHeight="1">
      <c r="A108" s="12">
        <v>104</v>
      </c>
      <c r="B108" s="21" t="s">
        <v>121</v>
      </c>
      <c r="C108" s="14" t="s">
        <v>194</v>
      </c>
      <c r="D108" s="70">
        <v>0.6</v>
      </c>
      <c r="E108" s="59">
        <v>0.02</v>
      </c>
      <c r="F108" s="12" t="s">
        <v>51</v>
      </c>
      <c r="G108" s="12" t="s">
        <v>51</v>
      </c>
      <c r="H108" s="12">
        <v>0.014</v>
      </c>
      <c r="I108" s="12">
        <v>0.046</v>
      </c>
      <c r="J108" s="12"/>
      <c r="K108" s="12">
        <v>0.046</v>
      </c>
      <c r="L108" s="12" t="str">
        <f>IF(E108&gt;K108,"YES","No")</f>
        <v>No</v>
      </c>
      <c r="M108" s="6" t="s">
        <v>58</v>
      </c>
      <c r="N108" s="69">
        <v>0.005</v>
      </c>
      <c r="O108" s="17" t="s">
        <v>178</v>
      </c>
      <c r="P108" s="15" t="s">
        <v>56</v>
      </c>
      <c r="Q108" t="s">
        <v>56</v>
      </c>
      <c r="R108" t="s">
        <v>56</v>
      </c>
      <c r="X108" s="21"/>
      <c r="Z108" s="21"/>
      <c r="AB108" s="21"/>
      <c r="AC108" s="21"/>
      <c r="AR108" s="65"/>
      <c r="AS108" s="65"/>
      <c r="AT108" s="64" t="s">
        <v>203</v>
      </c>
    </row>
    <row r="109" spans="1:46" s="12" customFormat="1" ht="36" customHeight="1">
      <c r="A109" s="12">
        <v>105</v>
      </c>
      <c r="B109" s="21" t="s">
        <v>177</v>
      </c>
      <c r="C109" s="14" t="s">
        <v>194</v>
      </c>
      <c r="D109" s="70">
        <v>0.6</v>
      </c>
      <c r="E109" s="59">
        <v>0.005</v>
      </c>
      <c r="F109" s="12">
        <v>0.95</v>
      </c>
      <c r="G109" s="12" t="s">
        <v>51</v>
      </c>
      <c r="H109" s="12">
        <v>0.019</v>
      </c>
      <c r="I109" s="12">
        <v>0.063</v>
      </c>
      <c r="J109" s="12">
        <v>0.2</v>
      </c>
      <c r="K109" s="12">
        <v>0.063</v>
      </c>
      <c r="L109" s="12" t="str">
        <f>IF(E109&gt;K109,"YES","No")</f>
        <v>No</v>
      </c>
      <c r="M109" s="6" t="s">
        <v>58</v>
      </c>
      <c r="N109" s="69">
        <v>0.02</v>
      </c>
      <c r="O109" s="17" t="s">
        <v>178</v>
      </c>
      <c r="P109" s="15" t="s">
        <v>56</v>
      </c>
      <c r="Q109" t="s">
        <v>56</v>
      </c>
      <c r="R109" t="s">
        <v>56</v>
      </c>
      <c r="S109" s="12">
        <f>H109</f>
        <v>0.019</v>
      </c>
      <c r="T109" s="12">
        <v>1.62</v>
      </c>
      <c r="U109" s="12">
        <f>S109*T109</f>
        <v>0.030780000000000002</v>
      </c>
      <c r="X109" s="21"/>
      <c r="Z109" s="65"/>
      <c r="AB109" s="21"/>
      <c r="AC109" s="65"/>
      <c r="AE109" s="8"/>
      <c r="AG109" s="8"/>
      <c r="AR109" s="65"/>
      <c r="AS109" s="66"/>
      <c r="AT109" s="64" t="s">
        <v>203</v>
      </c>
    </row>
    <row r="110" spans="1:46" s="8" customFormat="1" ht="25.5">
      <c r="A110" s="8">
        <v>106</v>
      </c>
      <c r="B110" s="8" t="s">
        <v>122</v>
      </c>
      <c r="C110" t="s">
        <v>194</v>
      </c>
      <c r="D110" s="55">
        <v>0.6</v>
      </c>
      <c r="E110" s="58">
        <v>0.1</v>
      </c>
      <c r="F110" s="8" t="s">
        <v>51</v>
      </c>
      <c r="G110" s="8" t="s">
        <v>51</v>
      </c>
      <c r="H110" s="8" t="s">
        <v>51</v>
      </c>
      <c r="I110" s="8" t="s">
        <v>51</v>
      </c>
      <c r="J110"/>
      <c r="K110" s="8" t="str">
        <f>H110</f>
        <v>NONE</v>
      </c>
      <c r="L110" s="3" t="s">
        <v>150</v>
      </c>
      <c r="M110" s="6" t="s">
        <v>58</v>
      </c>
      <c r="N110" s="73">
        <v>0.005</v>
      </c>
      <c r="O110" s="63" t="s">
        <v>188</v>
      </c>
      <c r="P110" s="15" t="s">
        <v>56</v>
      </c>
      <c r="Q110" t="s">
        <v>56</v>
      </c>
      <c r="R110" t="s">
        <v>56</v>
      </c>
      <c r="AH110" s="8">
        <f t="shared" si="11"/>
        <v>0</v>
      </c>
      <c r="AI110" s="8" t="e">
        <f>AH110*#REF!</f>
        <v>#REF!</v>
      </c>
      <c r="AJ110" s="8">
        <f t="shared" si="12"/>
        <v>0</v>
      </c>
      <c r="AK110" s="8" t="e">
        <f>AJ110*#REF!</f>
        <v>#REF!</v>
      </c>
      <c r="AN110" s="8">
        <f t="shared" si="13"/>
        <v>0</v>
      </c>
      <c r="AO110" s="8">
        <f t="shared" si="9"/>
        <v>0</v>
      </c>
      <c r="AP110" s="8">
        <f t="shared" si="14"/>
        <v>0</v>
      </c>
      <c r="AQ110" s="8">
        <f t="shared" si="10"/>
        <v>0</v>
      </c>
      <c r="AT110" s="67" t="s">
        <v>151</v>
      </c>
    </row>
    <row r="111" spans="1:46" s="8" customFormat="1" ht="25.5">
      <c r="A111" s="8">
        <v>107</v>
      </c>
      <c r="B111" s="2" t="s">
        <v>50</v>
      </c>
      <c r="C111" t="s">
        <v>194</v>
      </c>
      <c r="D111" s="55">
        <v>0.6</v>
      </c>
      <c r="E111" s="58">
        <v>0.05</v>
      </c>
      <c r="F111" s="12">
        <v>2.4</v>
      </c>
      <c r="G111" s="12">
        <v>0.0043</v>
      </c>
      <c r="H111" s="8">
        <v>0.00057</v>
      </c>
      <c r="I111" s="8">
        <v>0.00059</v>
      </c>
      <c r="K111" s="8">
        <v>0.00059</v>
      </c>
      <c r="L111" s="21" t="s">
        <v>201</v>
      </c>
      <c r="M111" s="6" t="s">
        <v>58</v>
      </c>
      <c r="N111" s="73">
        <v>0.1</v>
      </c>
      <c r="O111" s="21" t="s">
        <v>201</v>
      </c>
      <c r="P111" s="15" t="s">
        <v>56</v>
      </c>
      <c r="Q111" t="s">
        <v>56</v>
      </c>
      <c r="R111" t="s">
        <v>56</v>
      </c>
      <c r="AH111" s="8">
        <f t="shared" si="11"/>
        <v>0</v>
      </c>
      <c r="AI111" s="8" t="e">
        <f>AH111*#REF!</f>
        <v>#REF!</v>
      </c>
      <c r="AJ111" s="8">
        <f t="shared" si="12"/>
        <v>0</v>
      </c>
      <c r="AK111" s="8" t="e">
        <f>AJ111*#REF!</f>
        <v>#REF!</v>
      </c>
      <c r="AN111" s="8">
        <f t="shared" si="13"/>
        <v>0</v>
      </c>
      <c r="AO111" s="8">
        <f t="shared" si="9"/>
        <v>0</v>
      </c>
      <c r="AP111" s="8">
        <f t="shared" si="14"/>
        <v>0</v>
      </c>
      <c r="AQ111" s="8">
        <f t="shared" si="10"/>
        <v>0</v>
      </c>
      <c r="AS111" s="29"/>
      <c r="AT111" s="10" t="s">
        <v>206</v>
      </c>
    </row>
    <row r="112" spans="1:46" s="8" customFormat="1" ht="25.5">
      <c r="A112" s="8">
        <v>108</v>
      </c>
      <c r="B112" s="8" t="s">
        <v>123</v>
      </c>
      <c r="C112" t="s">
        <v>194</v>
      </c>
      <c r="D112" s="55">
        <v>0.6</v>
      </c>
      <c r="E112" s="58">
        <v>0.05</v>
      </c>
      <c r="F112" s="12">
        <v>1.1</v>
      </c>
      <c r="G112" s="12">
        <v>0.001</v>
      </c>
      <c r="H112" s="8">
        <v>0.00059</v>
      </c>
      <c r="I112" s="8">
        <v>0.00059</v>
      </c>
      <c r="K112" s="8">
        <f>H112</f>
        <v>0.00059</v>
      </c>
      <c r="L112" s="21" t="s">
        <v>201</v>
      </c>
      <c r="M112" s="6" t="s">
        <v>58</v>
      </c>
      <c r="N112" s="73">
        <v>0.01</v>
      </c>
      <c r="O112" s="21" t="s">
        <v>201</v>
      </c>
      <c r="P112" s="15" t="s">
        <v>56</v>
      </c>
      <c r="Q112" t="s">
        <v>56</v>
      </c>
      <c r="R112" t="s">
        <v>56</v>
      </c>
      <c r="AH112" s="8">
        <f t="shared" si="11"/>
        <v>0</v>
      </c>
      <c r="AI112" s="8" t="e">
        <f>AH112*#REF!</f>
        <v>#REF!</v>
      </c>
      <c r="AJ112" s="8">
        <f t="shared" si="12"/>
        <v>0</v>
      </c>
      <c r="AK112" s="8" t="e">
        <f>AJ112*#REF!</f>
        <v>#REF!</v>
      </c>
      <c r="AN112" s="8">
        <f t="shared" si="13"/>
        <v>0</v>
      </c>
      <c r="AO112" s="8">
        <f t="shared" si="9"/>
        <v>0</v>
      </c>
      <c r="AP112" s="8">
        <f t="shared" si="14"/>
        <v>0</v>
      </c>
      <c r="AQ112" s="8">
        <f t="shared" si="10"/>
        <v>0</v>
      </c>
      <c r="AT112" s="10" t="s">
        <v>206</v>
      </c>
    </row>
    <row r="113" spans="1:46" s="2" customFormat="1" ht="25.5">
      <c r="A113" s="2">
        <v>109</v>
      </c>
      <c r="B113" s="8" t="s">
        <v>124</v>
      </c>
      <c r="C113" s="2" t="s">
        <v>194</v>
      </c>
      <c r="D113" s="55">
        <v>0.6</v>
      </c>
      <c r="E113" s="58">
        <v>0.01</v>
      </c>
      <c r="F113" s="2" t="s">
        <v>51</v>
      </c>
      <c r="G113" s="2" t="s">
        <v>51</v>
      </c>
      <c r="H113" s="2">
        <v>0.00059</v>
      </c>
      <c r="I113" s="2">
        <v>0.00059</v>
      </c>
      <c r="K113" s="2">
        <f>H113</f>
        <v>0.00059</v>
      </c>
      <c r="L113" s="21" t="s">
        <v>201</v>
      </c>
      <c r="M113" s="6" t="s">
        <v>58</v>
      </c>
      <c r="N113" s="73">
        <v>0.05</v>
      </c>
      <c r="O113" s="21" t="s">
        <v>201</v>
      </c>
      <c r="P113" s="15" t="s">
        <v>56</v>
      </c>
      <c r="Q113" t="s">
        <v>56</v>
      </c>
      <c r="R113" t="s">
        <v>56</v>
      </c>
      <c r="AH113" s="2">
        <f t="shared" si="11"/>
        <v>0</v>
      </c>
      <c r="AI113" s="2" t="e">
        <f>AH113*#REF!</f>
        <v>#REF!</v>
      </c>
      <c r="AJ113" s="2">
        <f t="shared" si="12"/>
        <v>0</v>
      </c>
      <c r="AK113" s="2" t="e">
        <f>AJ113*#REF!</f>
        <v>#REF!</v>
      </c>
      <c r="AN113" s="2">
        <f t="shared" si="13"/>
        <v>0</v>
      </c>
      <c r="AO113" s="2">
        <f t="shared" si="9"/>
        <v>0</v>
      </c>
      <c r="AP113" s="2">
        <f t="shared" si="14"/>
        <v>0</v>
      </c>
      <c r="AQ113" s="2">
        <f t="shared" si="10"/>
        <v>0</v>
      </c>
      <c r="AT113" s="10" t="s">
        <v>206</v>
      </c>
    </row>
    <row r="114" spans="1:46" s="2" customFormat="1" ht="25.5">
      <c r="A114" s="2">
        <v>110</v>
      </c>
      <c r="B114" s="8" t="s">
        <v>125</v>
      </c>
      <c r="C114" s="2" t="s">
        <v>194</v>
      </c>
      <c r="D114" s="55">
        <v>0.6</v>
      </c>
      <c r="E114" s="58">
        <v>0.01</v>
      </c>
      <c r="F114" s="2" t="s">
        <v>51</v>
      </c>
      <c r="G114" s="2" t="s">
        <v>51</v>
      </c>
      <c r="H114" s="2">
        <v>0.00083</v>
      </c>
      <c r="I114" s="2">
        <v>0.00084</v>
      </c>
      <c r="K114" s="2">
        <v>0.00084</v>
      </c>
      <c r="L114" s="21" t="s">
        <v>201</v>
      </c>
      <c r="M114" s="6" t="s">
        <v>58</v>
      </c>
      <c r="N114" s="73">
        <v>0.01</v>
      </c>
      <c r="O114" s="21" t="s">
        <v>201</v>
      </c>
      <c r="P114" s="15" t="s">
        <v>56</v>
      </c>
      <c r="Q114" t="s">
        <v>56</v>
      </c>
      <c r="R114" t="s">
        <v>56</v>
      </c>
      <c r="AH114" s="2">
        <f t="shared" si="11"/>
        <v>0</v>
      </c>
      <c r="AI114" s="2" t="e">
        <f>AH114*#REF!</f>
        <v>#REF!</v>
      </c>
      <c r="AJ114" s="2">
        <f t="shared" si="12"/>
        <v>0</v>
      </c>
      <c r="AK114" s="2" t="e">
        <f>AJ114*#REF!</f>
        <v>#REF!</v>
      </c>
      <c r="AN114" s="2">
        <f t="shared" si="13"/>
        <v>0</v>
      </c>
      <c r="AO114" s="2">
        <f t="shared" si="9"/>
        <v>0</v>
      </c>
      <c r="AP114" s="2">
        <f t="shared" si="14"/>
        <v>0</v>
      </c>
      <c r="AQ114" s="2">
        <f t="shared" si="10"/>
        <v>0</v>
      </c>
      <c r="AT114" s="10" t="s">
        <v>206</v>
      </c>
    </row>
    <row r="115" spans="1:46" s="8" customFormat="1" ht="25.5">
      <c r="A115" s="8">
        <v>111</v>
      </c>
      <c r="B115" s="8" t="s">
        <v>126</v>
      </c>
      <c r="C115" t="s">
        <v>194</v>
      </c>
      <c r="D115" s="55">
        <v>0.6</v>
      </c>
      <c r="E115" s="58">
        <v>0.02</v>
      </c>
      <c r="F115" s="8">
        <v>0.24</v>
      </c>
      <c r="G115" s="8">
        <v>0.056</v>
      </c>
      <c r="H115" s="8">
        <v>0.00014</v>
      </c>
      <c r="I115" s="8">
        <v>0.00014</v>
      </c>
      <c r="K115" s="8">
        <f>H115</f>
        <v>0.00014</v>
      </c>
      <c r="L115" s="21" t="s">
        <v>201</v>
      </c>
      <c r="M115" s="6" t="s">
        <v>58</v>
      </c>
      <c r="N115" s="73">
        <v>0.01</v>
      </c>
      <c r="O115" s="21" t="s">
        <v>201</v>
      </c>
      <c r="P115" s="15" t="s">
        <v>56</v>
      </c>
      <c r="Q115" t="s">
        <v>56</v>
      </c>
      <c r="R115" t="s">
        <v>56</v>
      </c>
      <c r="AH115" s="8">
        <f t="shared" si="11"/>
        <v>0</v>
      </c>
      <c r="AI115" s="8" t="e">
        <f>AH115*#REF!</f>
        <v>#REF!</v>
      </c>
      <c r="AJ115" s="8">
        <f t="shared" si="12"/>
        <v>0</v>
      </c>
      <c r="AK115" s="8" t="e">
        <f>AJ115*#REF!</f>
        <v>#REF!</v>
      </c>
      <c r="AN115" s="8">
        <f t="shared" si="13"/>
        <v>0</v>
      </c>
      <c r="AO115" s="8">
        <f t="shared" si="9"/>
        <v>0</v>
      </c>
      <c r="AP115" s="8">
        <f t="shared" si="14"/>
        <v>0</v>
      </c>
      <c r="AQ115" s="8">
        <f t="shared" si="10"/>
        <v>0</v>
      </c>
      <c r="AT115" s="10" t="s">
        <v>206</v>
      </c>
    </row>
    <row r="116" spans="1:46" s="8" customFormat="1" ht="25.5">
      <c r="A116" s="8">
        <v>112</v>
      </c>
      <c r="B116" s="8" t="s">
        <v>127</v>
      </c>
      <c r="C116" t="s">
        <v>194</v>
      </c>
      <c r="D116" s="55">
        <v>0.6</v>
      </c>
      <c r="E116" s="58">
        <v>0.01</v>
      </c>
      <c r="F116" s="12">
        <v>0.22</v>
      </c>
      <c r="G116" s="12">
        <v>0.056</v>
      </c>
      <c r="H116" s="8">
        <v>110</v>
      </c>
      <c r="I116" s="8">
        <v>240</v>
      </c>
      <c r="K116" s="8">
        <v>0.056</v>
      </c>
      <c r="L116" s="14" t="str">
        <f>IF(E116&gt;K116,"YES","No")</f>
        <v>No</v>
      </c>
      <c r="M116" s="6" t="s">
        <v>58</v>
      </c>
      <c r="N116" s="73">
        <v>0.02</v>
      </c>
      <c r="O116" s="17" t="s">
        <v>178</v>
      </c>
      <c r="P116" s="15" t="s">
        <v>56</v>
      </c>
      <c r="Q116" t="s">
        <v>56</v>
      </c>
      <c r="R116" t="s">
        <v>56</v>
      </c>
      <c r="AH116" s="8">
        <f t="shared" si="11"/>
        <v>0</v>
      </c>
      <c r="AI116" s="8" t="e">
        <f>AH116*#REF!</f>
        <v>#REF!</v>
      </c>
      <c r="AJ116" s="8">
        <f t="shared" si="12"/>
        <v>0</v>
      </c>
      <c r="AK116" s="8" t="e">
        <f>AJ116*#REF!</f>
        <v>#REF!</v>
      </c>
      <c r="AN116" s="8">
        <f t="shared" si="13"/>
        <v>0</v>
      </c>
      <c r="AO116" s="8">
        <f t="shared" si="9"/>
        <v>0</v>
      </c>
      <c r="AP116" s="8">
        <f t="shared" si="14"/>
        <v>0</v>
      </c>
      <c r="AQ116" s="8">
        <f t="shared" si="10"/>
        <v>0</v>
      </c>
      <c r="AT116" s="64" t="s">
        <v>203</v>
      </c>
    </row>
    <row r="117" spans="1:46" s="8" customFormat="1" ht="25.5">
      <c r="A117" s="8">
        <v>113</v>
      </c>
      <c r="B117" s="8" t="s">
        <v>128</v>
      </c>
      <c r="C117" t="s">
        <v>194</v>
      </c>
      <c r="D117" s="55">
        <v>0.6</v>
      </c>
      <c r="E117" s="58">
        <v>0.05</v>
      </c>
      <c r="F117" s="12">
        <v>0.22</v>
      </c>
      <c r="G117" s="12">
        <v>0.056</v>
      </c>
      <c r="H117" s="8">
        <v>110</v>
      </c>
      <c r="I117" s="8">
        <v>240</v>
      </c>
      <c r="K117" s="8">
        <v>0.056</v>
      </c>
      <c r="L117" s="14" t="str">
        <f>IF(E117&gt;K117,"YES","No")</f>
        <v>No</v>
      </c>
      <c r="M117" s="6" t="s">
        <v>58</v>
      </c>
      <c r="N117" s="73">
        <v>0.01</v>
      </c>
      <c r="O117" s="17" t="s">
        <v>178</v>
      </c>
      <c r="P117" s="15" t="s">
        <v>56</v>
      </c>
      <c r="Q117" t="s">
        <v>56</v>
      </c>
      <c r="R117" t="s">
        <v>56</v>
      </c>
      <c r="AH117" s="8">
        <f t="shared" si="11"/>
        <v>0</v>
      </c>
      <c r="AI117" s="8" t="e">
        <f>AH117*#REF!</f>
        <v>#REF!</v>
      </c>
      <c r="AJ117" s="8">
        <f t="shared" si="12"/>
        <v>0</v>
      </c>
      <c r="AK117" s="8" t="e">
        <f>AJ117*#REF!</f>
        <v>#REF!</v>
      </c>
      <c r="AN117" s="8">
        <f t="shared" si="13"/>
        <v>0</v>
      </c>
      <c r="AO117" s="8">
        <f t="shared" si="9"/>
        <v>0</v>
      </c>
      <c r="AP117" s="8">
        <f t="shared" si="14"/>
        <v>0</v>
      </c>
      <c r="AQ117" s="8">
        <f t="shared" si="10"/>
        <v>0</v>
      </c>
      <c r="AT117" s="64" t="s">
        <v>203</v>
      </c>
    </row>
    <row r="118" spans="1:46" s="8" customFormat="1" ht="25.5">
      <c r="A118" s="8">
        <v>114</v>
      </c>
      <c r="B118" s="8" t="s">
        <v>129</v>
      </c>
      <c r="C118" t="s">
        <v>194</v>
      </c>
      <c r="D118" s="55">
        <v>0.6</v>
      </c>
      <c r="E118" s="58">
        <v>0.01</v>
      </c>
      <c r="F118" s="8" t="s">
        <v>51</v>
      </c>
      <c r="G118" s="8" t="s">
        <v>51</v>
      </c>
      <c r="H118" s="8">
        <v>110</v>
      </c>
      <c r="I118" s="8">
        <v>240</v>
      </c>
      <c r="K118" s="8">
        <v>240</v>
      </c>
      <c r="L118" s="14" t="str">
        <f>IF(E118&gt;K118,"YES","No")</f>
        <v>No</v>
      </c>
      <c r="M118" s="6" t="s">
        <v>58</v>
      </c>
      <c r="N118" s="73">
        <v>0.05</v>
      </c>
      <c r="O118" s="17" t="s">
        <v>178</v>
      </c>
      <c r="P118" s="15" t="s">
        <v>56</v>
      </c>
      <c r="Q118" t="s">
        <v>56</v>
      </c>
      <c r="R118" t="s">
        <v>56</v>
      </c>
      <c r="AH118" s="8">
        <f t="shared" si="11"/>
        <v>0</v>
      </c>
      <c r="AI118" s="8" t="e">
        <f>AH118*#REF!</f>
        <v>#REF!</v>
      </c>
      <c r="AJ118" s="8">
        <f t="shared" si="12"/>
        <v>0</v>
      </c>
      <c r="AK118" s="8" t="e">
        <f>AJ118*#REF!</f>
        <v>#REF!</v>
      </c>
      <c r="AN118" s="8">
        <f t="shared" si="13"/>
        <v>0</v>
      </c>
      <c r="AO118" s="8">
        <f t="shared" si="9"/>
        <v>0</v>
      </c>
      <c r="AP118" s="8">
        <f t="shared" si="14"/>
        <v>0</v>
      </c>
      <c r="AQ118" s="8">
        <f t="shared" si="10"/>
        <v>0</v>
      </c>
      <c r="AT118" s="64" t="s">
        <v>203</v>
      </c>
    </row>
    <row r="119" spans="1:46" s="8" customFormat="1" ht="25.5" customHeight="1">
      <c r="A119" s="8">
        <v>115</v>
      </c>
      <c r="B119" s="8" t="s">
        <v>130</v>
      </c>
      <c r="C119" t="s">
        <v>194</v>
      </c>
      <c r="D119" s="55">
        <v>0.6</v>
      </c>
      <c r="E119" s="58">
        <v>0.01</v>
      </c>
      <c r="F119" s="8">
        <v>0.086</v>
      </c>
      <c r="G119" s="8">
        <v>0.036</v>
      </c>
      <c r="H119" s="8">
        <v>0.76</v>
      </c>
      <c r="I119" s="8">
        <v>0.81</v>
      </c>
      <c r="K119" s="8">
        <v>0.036</v>
      </c>
      <c r="L119" s="14" t="str">
        <f>IF(E119&gt;K119,"YES","No")</f>
        <v>No</v>
      </c>
      <c r="M119" s="6" t="s">
        <v>58</v>
      </c>
      <c r="N119" s="73">
        <v>0.01</v>
      </c>
      <c r="O119" s="17" t="s">
        <v>178</v>
      </c>
      <c r="P119" s="15" t="s">
        <v>56</v>
      </c>
      <c r="Q119" t="s">
        <v>56</v>
      </c>
      <c r="R119" t="s">
        <v>56</v>
      </c>
      <c r="AH119" s="8">
        <f t="shared" si="11"/>
        <v>0</v>
      </c>
      <c r="AI119" s="8" t="e">
        <f>AH119*#REF!</f>
        <v>#REF!</v>
      </c>
      <c r="AJ119" s="8">
        <f t="shared" si="12"/>
        <v>0</v>
      </c>
      <c r="AK119" s="8" t="e">
        <f>AJ119*#REF!</f>
        <v>#REF!</v>
      </c>
      <c r="AN119" s="8">
        <f t="shared" si="13"/>
        <v>0</v>
      </c>
      <c r="AO119" s="8">
        <f t="shared" si="9"/>
        <v>0</v>
      </c>
      <c r="AP119" s="8">
        <f t="shared" si="14"/>
        <v>0</v>
      </c>
      <c r="AQ119" s="8">
        <f t="shared" si="10"/>
        <v>0</v>
      </c>
      <c r="AS119" s="29"/>
      <c r="AT119" s="64" t="s">
        <v>203</v>
      </c>
    </row>
    <row r="120" spans="1:46" s="8" customFormat="1" ht="25.5">
      <c r="A120" s="8">
        <v>116</v>
      </c>
      <c r="B120" s="8" t="s">
        <v>131</v>
      </c>
      <c r="C120" t="s">
        <v>194</v>
      </c>
      <c r="D120" s="55">
        <v>0.6</v>
      </c>
      <c r="E120" s="58">
        <v>0.01</v>
      </c>
      <c r="F120" s="8" t="s">
        <v>51</v>
      </c>
      <c r="G120" s="8" t="s">
        <v>51</v>
      </c>
      <c r="H120" s="8">
        <v>0.76</v>
      </c>
      <c r="I120" s="8">
        <v>0.81</v>
      </c>
      <c r="K120" s="8">
        <v>0.81</v>
      </c>
      <c r="L120" s="14" t="str">
        <f>IF(E120&gt;K120,"YES","No")</f>
        <v>No</v>
      </c>
      <c r="M120" s="6" t="s">
        <v>58</v>
      </c>
      <c r="N120" s="73">
        <v>0.01</v>
      </c>
      <c r="O120" s="17" t="s">
        <v>178</v>
      </c>
      <c r="P120" s="15" t="s">
        <v>56</v>
      </c>
      <c r="Q120" t="s">
        <v>56</v>
      </c>
      <c r="R120" t="s">
        <v>56</v>
      </c>
      <c r="AH120" s="8">
        <f t="shared" si="11"/>
        <v>0</v>
      </c>
      <c r="AI120" s="8" t="e">
        <f>AH120*#REF!</f>
        <v>#REF!</v>
      </c>
      <c r="AJ120" s="8">
        <f t="shared" si="12"/>
        <v>0</v>
      </c>
      <c r="AK120" s="8" t="e">
        <f>AJ120*#REF!</f>
        <v>#REF!</v>
      </c>
      <c r="AN120" s="8">
        <f t="shared" si="13"/>
        <v>0</v>
      </c>
      <c r="AO120" s="8">
        <f t="shared" si="9"/>
        <v>0</v>
      </c>
      <c r="AP120" s="8">
        <f t="shared" si="14"/>
        <v>0</v>
      </c>
      <c r="AQ120" s="8">
        <f t="shared" si="10"/>
        <v>0</v>
      </c>
      <c r="AT120" s="64" t="s">
        <v>203</v>
      </c>
    </row>
    <row r="121" spans="1:46" s="8" customFormat="1" ht="25.5">
      <c r="A121" s="8">
        <v>117</v>
      </c>
      <c r="B121" s="8" t="s">
        <v>132</v>
      </c>
      <c r="C121" t="s">
        <v>194</v>
      </c>
      <c r="D121" s="55">
        <v>0.6</v>
      </c>
      <c r="E121" s="58">
        <v>0.01</v>
      </c>
      <c r="F121" s="12">
        <v>0.52</v>
      </c>
      <c r="G121" s="12">
        <v>0.0038</v>
      </c>
      <c r="H121" s="8">
        <v>0.00021</v>
      </c>
      <c r="I121" s="8">
        <v>0.00021</v>
      </c>
      <c r="K121" s="8">
        <f>H121</f>
        <v>0.00021</v>
      </c>
      <c r="L121" s="21" t="s">
        <v>201</v>
      </c>
      <c r="M121" s="6" t="s">
        <v>58</v>
      </c>
      <c r="N121" s="73">
        <v>0.01</v>
      </c>
      <c r="O121" s="21" t="s">
        <v>201</v>
      </c>
      <c r="P121" s="15" t="s">
        <v>56</v>
      </c>
      <c r="Q121" t="s">
        <v>56</v>
      </c>
      <c r="R121" t="s">
        <v>56</v>
      </c>
      <c r="AH121" s="8">
        <f t="shared" si="11"/>
        <v>0</v>
      </c>
      <c r="AI121" s="8" t="e">
        <f>AH121*#REF!</f>
        <v>#REF!</v>
      </c>
      <c r="AJ121" s="8">
        <f t="shared" si="12"/>
        <v>0</v>
      </c>
      <c r="AK121" s="8" t="e">
        <f>AJ121*#REF!</f>
        <v>#REF!</v>
      </c>
      <c r="AN121" s="8">
        <f t="shared" si="13"/>
        <v>0</v>
      </c>
      <c r="AO121" s="8">
        <f t="shared" si="9"/>
        <v>0</v>
      </c>
      <c r="AP121" s="8">
        <f t="shared" si="14"/>
        <v>0</v>
      </c>
      <c r="AQ121" s="8">
        <f t="shared" si="10"/>
        <v>0</v>
      </c>
      <c r="AT121" s="10" t="s">
        <v>206</v>
      </c>
    </row>
    <row r="122" spans="1:46" s="8" customFormat="1" ht="25.5">
      <c r="A122" s="8">
        <v>118</v>
      </c>
      <c r="B122" s="8" t="s">
        <v>133</v>
      </c>
      <c r="C122" t="s">
        <v>194</v>
      </c>
      <c r="D122" s="55">
        <v>0.6</v>
      </c>
      <c r="E122" s="58">
        <v>0.5</v>
      </c>
      <c r="F122" s="12">
        <v>0.52</v>
      </c>
      <c r="G122" s="12">
        <v>0.0038</v>
      </c>
      <c r="H122" s="8">
        <v>0.0001</v>
      </c>
      <c r="I122" s="8">
        <v>0.00011</v>
      </c>
      <c r="K122" s="8">
        <v>0.00011</v>
      </c>
      <c r="L122" s="21" t="s">
        <v>201</v>
      </c>
      <c r="M122" s="6" t="s">
        <v>58</v>
      </c>
      <c r="N122" s="73">
        <v>0.01</v>
      </c>
      <c r="O122" s="21" t="s">
        <v>201</v>
      </c>
      <c r="P122" s="15" t="s">
        <v>56</v>
      </c>
      <c r="Q122" t="s">
        <v>56</v>
      </c>
      <c r="R122" t="s">
        <v>56</v>
      </c>
      <c r="AH122" s="8">
        <f t="shared" si="11"/>
        <v>0</v>
      </c>
      <c r="AI122" s="8" t="e">
        <f>AH122*#REF!</f>
        <v>#REF!</v>
      </c>
      <c r="AJ122" s="8">
        <f t="shared" si="12"/>
        <v>0</v>
      </c>
      <c r="AK122" s="8" t="e">
        <f>AJ122*#REF!</f>
        <v>#REF!</v>
      </c>
      <c r="AN122" s="8">
        <f t="shared" si="13"/>
        <v>0</v>
      </c>
      <c r="AO122" s="8">
        <f t="shared" si="9"/>
        <v>0</v>
      </c>
      <c r="AP122" s="8">
        <f t="shared" si="14"/>
        <v>0</v>
      </c>
      <c r="AQ122" s="8">
        <f t="shared" si="10"/>
        <v>0</v>
      </c>
      <c r="AT122" s="10" t="s">
        <v>206</v>
      </c>
    </row>
    <row r="123" spans="2:46" s="8" customFormat="1" ht="33" customHeight="1">
      <c r="B123" s="6" t="s">
        <v>134</v>
      </c>
      <c r="C123" t="s">
        <v>194</v>
      </c>
      <c r="D123" s="55"/>
      <c r="E123" s="58"/>
      <c r="F123" s="12"/>
      <c r="G123" s="12"/>
      <c r="M123" s="6"/>
      <c r="N123" s="75"/>
      <c r="O123" s="11"/>
      <c r="P123" s="15"/>
      <c r="Q123"/>
      <c r="R123"/>
      <c r="AT123" s="3"/>
    </row>
    <row r="124" spans="1:46" s="8" customFormat="1" ht="25.5">
      <c r="A124" s="8">
        <v>119</v>
      </c>
      <c r="B124" s="8" t="s">
        <v>160</v>
      </c>
      <c r="C124" t="s">
        <v>194</v>
      </c>
      <c r="D124" s="55">
        <v>0.6</v>
      </c>
      <c r="E124" s="58">
        <v>0.5</v>
      </c>
      <c r="F124" s="8" t="s">
        <v>51</v>
      </c>
      <c r="G124" s="12">
        <v>0.014</v>
      </c>
      <c r="H124" s="8">
        <v>0.00017</v>
      </c>
      <c r="I124" s="8">
        <v>0.00017</v>
      </c>
      <c r="K124" s="8">
        <f>H124</f>
        <v>0.00017</v>
      </c>
      <c r="L124" s="21" t="s">
        <v>201</v>
      </c>
      <c r="M124" s="6" t="s">
        <v>58</v>
      </c>
      <c r="N124" s="73">
        <v>0.5</v>
      </c>
      <c r="O124" s="21" t="s">
        <v>201</v>
      </c>
      <c r="P124" s="15" t="s">
        <v>56</v>
      </c>
      <c r="Q124" t="s">
        <v>56</v>
      </c>
      <c r="R124" t="s">
        <v>56</v>
      </c>
      <c r="AH124" s="8">
        <f t="shared" si="11"/>
        <v>0</v>
      </c>
      <c r="AI124" s="8" t="e">
        <f>AH124*#REF!</f>
        <v>#REF!</v>
      </c>
      <c r="AJ124" s="8">
        <f t="shared" si="12"/>
        <v>0</v>
      </c>
      <c r="AK124" s="8" t="e">
        <f>AJ124*#REF!</f>
        <v>#REF!</v>
      </c>
      <c r="AN124" s="8">
        <f t="shared" si="13"/>
        <v>0</v>
      </c>
      <c r="AO124" s="8">
        <f t="shared" si="9"/>
        <v>0</v>
      </c>
      <c r="AP124" s="8">
        <f t="shared" si="14"/>
        <v>0</v>
      </c>
      <c r="AQ124" s="8">
        <f t="shared" si="10"/>
        <v>0</v>
      </c>
      <c r="AT124" s="10" t="s">
        <v>206</v>
      </c>
    </row>
    <row r="125" spans="1:46" s="8" customFormat="1" ht="25.5">
      <c r="A125" s="8">
        <v>120</v>
      </c>
      <c r="B125" s="8" t="s">
        <v>161</v>
      </c>
      <c r="C125" t="s">
        <v>194</v>
      </c>
      <c r="D125" s="55">
        <v>0.6</v>
      </c>
      <c r="E125" s="58">
        <v>0.5</v>
      </c>
      <c r="F125" s="8" t="s">
        <v>51</v>
      </c>
      <c r="G125" s="12">
        <v>0.014</v>
      </c>
      <c r="H125" s="8">
        <v>0.00017</v>
      </c>
      <c r="I125" s="8">
        <v>0.00017</v>
      </c>
      <c r="K125">
        <v>0.00017</v>
      </c>
      <c r="L125" s="21" t="s">
        <v>201</v>
      </c>
      <c r="M125" s="6" t="s">
        <v>58</v>
      </c>
      <c r="N125" s="73">
        <v>0.5</v>
      </c>
      <c r="O125" s="21" t="s">
        <v>201</v>
      </c>
      <c r="P125" s="15" t="s">
        <v>56</v>
      </c>
      <c r="Q125" t="s">
        <v>56</v>
      </c>
      <c r="R125" t="s">
        <v>56</v>
      </c>
      <c r="AH125" s="8">
        <f t="shared" si="11"/>
        <v>0</v>
      </c>
      <c r="AI125" s="8" t="e">
        <f>AH125*#REF!</f>
        <v>#REF!</v>
      </c>
      <c r="AJ125" s="8">
        <f t="shared" si="12"/>
        <v>0</v>
      </c>
      <c r="AK125" s="8" t="e">
        <f>AJ125*#REF!</f>
        <v>#REF!</v>
      </c>
      <c r="AN125" s="8">
        <f t="shared" si="13"/>
        <v>0</v>
      </c>
      <c r="AO125" s="8">
        <f t="shared" si="9"/>
        <v>0</v>
      </c>
      <c r="AP125" s="8">
        <f t="shared" si="14"/>
        <v>0</v>
      </c>
      <c r="AQ125" s="8">
        <f t="shared" si="10"/>
        <v>0</v>
      </c>
      <c r="AT125" s="10" t="s">
        <v>206</v>
      </c>
    </row>
    <row r="126" spans="1:46" s="8" customFormat="1" ht="25.5">
      <c r="A126" s="8">
        <v>121</v>
      </c>
      <c r="B126" s="8" t="s">
        <v>162</v>
      </c>
      <c r="C126" t="s">
        <v>194</v>
      </c>
      <c r="D126" s="55">
        <v>0.6</v>
      </c>
      <c r="E126" s="58">
        <v>0.5</v>
      </c>
      <c r="F126" s="8" t="s">
        <v>51</v>
      </c>
      <c r="G126" s="12">
        <v>0.014</v>
      </c>
      <c r="H126" s="8">
        <v>0.00017</v>
      </c>
      <c r="I126" s="8">
        <v>0.00017</v>
      </c>
      <c r="K126">
        <v>0.00017</v>
      </c>
      <c r="L126" s="21" t="s">
        <v>201</v>
      </c>
      <c r="M126" s="6" t="s">
        <v>58</v>
      </c>
      <c r="N126" s="73">
        <v>0.5</v>
      </c>
      <c r="O126" s="21" t="s">
        <v>201</v>
      </c>
      <c r="P126" s="15" t="s">
        <v>56</v>
      </c>
      <c r="Q126" t="s">
        <v>56</v>
      </c>
      <c r="R126" t="s">
        <v>56</v>
      </c>
      <c r="AH126" s="8">
        <f t="shared" si="11"/>
        <v>0</v>
      </c>
      <c r="AI126" s="8" t="e">
        <f>AH126*#REF!</f>
        <v>#REF!</v>
      </c>
      <c r="AJ126" s="8">
        <f t="shared" si="12"/>
        <v>0</v>
      </c>
      <c r="AK126" s="8" t="e">
        <f>AJ126*#REF!</f>
        <v>#REF!</v>
      </c>
      <c r="AN126" s="8">
        <f t="shared" si="13"/>
        <v>0</v>
      </c>
      <c r="AO126" s="8">
        <f t="shared" si="9"/>
        <v>0</v>
      </c>
      <c r="AP126" s="8">
        <f t="shared" si="14"/>
        <v>0</v>
      </c>
      <c r="AQ126" s="8">
        <f t="shared" si="10"/>
        <v>0</v>
      </c>
      <c r="AT126" s="10" t="s">
        <v>206</v>
      </c>
    </row>
    <row r="127" spans="1:46" ht="27" customHeight="1">
      <c r="A127">
        <v>122</v>
      </c>
      <c r="B127" t="s">
        <v>163</v>
      </c>
      <c r="C127" t="s">
        <v>194</v>
      </c>
      <c r="D127" s="55">
        <v>0.6</v>
      </c>
      <c r="E127" s="58">
        <v>0.5</v>
      </c>
      <c r="F127" s="8" t="s">
        <v>51</v>
      </c>
      <c r="G127" s="12">
        <v>0.014</v>
      </c>
      <c r="H127" s="8">
        <v>0.00017</v>
      </c>
      <c r="I127" s="8">
        <v>0.00017</v>
      </c>
      <c r="J127" s="8"/>
      <c r="K127" s="8">
        <f>H127</f>
        <v>0.00017</v>
      </c>
      <c r="L127" s="21" t="s">
        <v>201</v>
      </c>
      <c r="M127" s="3" t="s">
        <v>58</v>
      </c>
      <c r="N127" s="73">
        <v>0.5</v>
      </c>
      <c r="O127" s="21" t="s">
        <v>201</v>
      </c>
      <c r="P127" s="15" t="s">
        <v>56</v>
      </c>
      <c r="Q127" t="s">
        <v>56</v>
      </c>
      <c r="R127" t="s">
        <v>56</v>
      </c>
      <c r="AH127">
        <f t="shared" si="11"/>
        <v>0</v>
      </c>
      <c r="AI127" t="e">
        <f>AH127*#REF!</f>
        <v>#REF!</v>
      </c>
      <c r="AJ127">
        <f t="shared" si="12"/>
        <v>0</v>
      </c>
      <c r="AK127" t="e">
        <f>AJ127*#REF!</f>
        <v>#REF!</v>
      </c>
      <c r="AN127">
        <f t="shared" si="13"/>
        <v>0</v>
      </c>
      <c r="AO127">
        <f t="shared" si="9"/>
        <v>0</v>
      </c>
      <c r="AP127">
        <f t="shared" si="14"/>
        <v>0</v>
      </c>
      <c r="AQ127">
        <f t="shared" si="10"/>
        <v>0</v>
      </c>
      <c r="AT127" s="10" t="s">
        <v>206</v>
      </c>
    </row>
    <row r="128" spans="1:46" ht="25.5">
      <c r="A128">
        <v>123</v>
      </c>
      <c r="B128" t="s">
        <v>164</v>
      </c>
      <c r="C128" t="s">
        <v>194</v>
      </c>
      <c r="D128" s="55">
        <v>0.6</v>
      </c>
      <c r="E128" s="58">
        <v>0.5</v>
      </c>
      <c r="F128" s="8" t="s">
        <v>51</v>
      </c>
      <c r="G128" s="12">
        <v>0.014</v>
      </c>
      <c r="H128" s="8">
        <v>0.00017</v>
      </c>
      <c r="I128" s="8">
        <v>0.00017</v>
      </c>
      <c r="J128" s="8"/>
      <c r="K128" s="8">
        <f>H128</f>
        <v>0.00017</v>
      </c>
      <c r="L128" s="21" t="s">
        <v>201</v>
      </c>
      <c r="M128" s="3" t="s">
        <v>58</v>
      </c>
      <c r="N128" s="73">
        <v>0.5</v>
      </c>
      <c r="O128" s="21" t="s">
        <v>201</v>
      </c>
      <c r="P128" s="15" t="s">
        <v>56</v>
      </c>
      <c r="Q128" t="s">
        <v>56</v>
      </c>
      <c r="R128" t="s">
        <v>56</v>
      </c>
      <c r="AH128">
        <f t="shared" si="11"/>
        <v>0</v>
      </c>
      <c r="AI128" t="e">
        <f>AH128*#REF!</f>
        <v>#REF!</v>
      </c>
      <c r="AJ128">
        <f t="shared" si="12"/>
        <v>0</v>
      </c>
      <c r="AK128" t="e">
        <f>AJ128*#REF!</f>
        <v>#REF!</v>
      </c>
      <c r="AN128">
        <f t="shared" si="13"/>
        <v>0</v>
      </c>
      <c r="AO128">
        <f t="shared" si="9"/>
        <v>0</v>
      </c>
      <c r="AP128">
        <f t="shared" si="14"/>
        <v>0</v>
      </c>
      <c r="AQ128">
        <f t="shared" si="10"/>
        <v>0</v>
      </c>
      <c r="AT128" s="10" t="s">
        <v>206</v>
      </c>
    </row>
    <row r="129" spans="1:46" s="2" customFormat="1" ht="25.5">
      <c r="A129" s="8">
        <v>124</v>
      </c>
      <c r="B129" s="8" t="s">
        <v>165</v>
      </c>
      <c r="C129" s="2" t="s">
        <v>194</v>
      </c>
      <c r="D129" s="55">
        <v>0.6</v>
      </c>
      <c r="E129" s="58">
        <v>0.5</v>
      </c>
      <c r="F129" s="8" t="s">
        <v>51</v>
      </c>
      <c r="G129" s="12">
        <v>0.014</v>
      </c>
      <c r="H129" s="8">
        <v>0.00017</v>
      </c>
      <c r="I129" s="8">
        <v>0.00017</v>
      </c>
      <c r="K129" s="8">
        <v>0.00017</v>
      </c>
      <c r="L129" s="21" t="s">
        <v>201</v>
      </c>
      <c r="M129" s="3" t="s">
        <v>58</v>
      </c>
      <c r="N129" s="73">
        <v>0.5</v>
      </c>
      <c r="O129" s="21" t="s">
        <v>201</v>
      </c>
      <c r="P129" s="15" t="s">
        <v>56</v>
      </c>
      <c r="Q129" t="s">
        <v>56</v>
      </c>
      <c r="R129" t="s">
        <v>56</v>
      </c>
      <c r="AH129" s="2">
        <f t="shared" si="11"/>
        <v>0</v>
      </c>
      <c r="AI129" s="2" t="e">
        <f>AH129*#REF!</f>
        <v>#REF!</v>
      </c>
      <c r="AJ129" s="2">
        <f t="shared" si="12"/>
        <v>0</v>
      </c>
      <c r="AK129" s="2" t="e">
        <f>AJ129*#REF!</f>
        <v>#REF!</v>
      </c>
      <c r="AN129" s="2">
        <f t="shared" si="13"/>
        <v>0</v>
      </c>
      <c r="AO129" s="2">
        <f t="shared" si="9"/>
        <v>0</v>
      </c>
      <c r="AP129" s="2">
        <f t="shared" si="14"/>
        <v>0</v>
      </c>
      <c r="AQ129" s="2">
        <f t="shared" si="10"/>
        <v>0</v>
      </c>
      <c r="AS129" s="52"/>
      <c r="AT129" s="10" t="s">
        <v>206</v>
      </c>
    </row>
    <row r="130" spans="1:46" ht="25.5">
      <c r="A130">
        <v>125</v>
      </c>
      <c r="B130" t="s">
        <v>166</v>
      </c>
      <c r="C130" t="s">
        <v>194</v>
      </c>
      <c r="D130" s="55">
        <v>0.6</v>
      </c>
      <c r="E130" s="58">
        <v>0.5</v>
      </c>
      <c r="F130" s="8" t="s">
        <v>51</v>
      </c>
      <c r="G130" s="12">
        <v>0.014</v>
      </c>
      <c r="H130" s="8">
        <v>0.00017</v>
      </c>
      <c r="I130" s="8">
        <v>0.00017</v>
      </c>
      <c r="J130" s="8"/>
      <c r="K130">
        <v>0.00017</v>
      </c>
      <c r="L130" s="21" t="s">
        <v>201</v>
      </c>
      <c r="M130" s="3" t="s">
        <v>58</v>
      </c>
      <c r="N130" s="73">
        <v>0.5</v>
      </c>
      <c r="O130" s="21" t="s">
        <v>201</v>
      </c>
      <c r="P130" s="15" t="s">
        <v>56</v>
      </c>
      <c r="Q130" t="s">
        <v>56</v>
      </c>
      <c r="R130" t="s">
        <v>56</v>
      </c>
      <c r="AH130">
        <f t="shared" si="11"/>
        <v>0</v>
      </c>
      <c r="AI130" t="e">
        <f>AH130*#REF!</f>
        <v>#REF!</v>
      </c>
      <c r="AJ130">
        <f t="shared" si="12"/>
        <v>0</v>
      </c>
      <c r="AK130" t="e">
        <f>AJ130*#REF!</f>
        <v>#REF!</v>
      </c>
      <c r="AN130">
        <f t="shared" si="13"/>
        <v>0</v>
      </c>
      <c r="AO130">
        <f t="shared" si="9"/>
        <v>0</v>
      </c>
      <c r="AP130">
        <f t="shared" si="14"/>
        <v>0</v>
      </c>
      <c r="AQ130">
        <f t="shared" si="10"/>
        <v>0</v>
      </c>
      <c r="AT130" s="10" t="s">
        <v>206</v>
      </c>
    </row>
    <row r="131" spans="1:46" s="8" customFormat="1" ht="25.5">
      <c r="A131" s="8">
        <v>126</v>
      </c>
      <c r="B131" s="8" t="s">
        <v>135</v>
      </c>
      <c r="C131" t="s">
        <v>194</v>
      </c>
      <c r="D131" s="55">
        <v>0.6</v>
      </c>
      <c r="E131" s="58">
        <v>0.5</v>
      </c>
      <c r="F131" s="8">
        <v>0.73</v>
      </c>
      <c r="G131" s="12">
        <v>0.0002</v>
      </c>
      <c r="H131" s="8">
        <v>0.0073</v>
      </c>
      <c r="I131" s="8">
        <v>0.00075</v>
      </c>
      <c r="K131" s="8">
        <v>0.00075</v>
      </c>
      <c r="L131" s="21" t="s">
        <v>201</v>
      </c>
      <c r="M131" s="6" t="s">
        <v>58</v>
      </c>
      <c r="N131" s="73">
        <v>0.5</v>
      </c>
      <c r="O131" s="21" t="s">
        <v>201</v>
      </c>
      <c r="P131" s="15" t="s">
        <v>56</v>
      </c>
      <c r="Q131" t="s">
        <v>56</v>
      </c>
      <c r="R131" t="s">
        <v>56</v>
      </c>
      <c r="AH131" s="8">
        <f t="shared" si="11"/>
        <v>0</v>
      </c>
      <c r="AI131" s="8" t="e">
        <f>AH131*#REF!</f>
        <v>#REF!</v>
      </c>
      <c r="AJ131" s="8">
        <f t="shared" si="12"/>
        <v>0</v>
      </c>
      <c r="AK131" s="8" t="e">
        <f>AJ131*#REF!</f>
        <v>#REF!</v>
      </c>
      <c r="AN131" s="8">
        <f t="shared" si="13"/>
        <v>0</v>
      </c>
      <c r="AO131" s="8">
        <f t="shared" si="9"/>
        <v>0</v>
      </c>
      <c r="AP131" s="8">
        <f t="shared" si="14"/>
        <v>0</v>
      </c>
      <c r="AQ131" s="8">
        <f t="shared" si="10"/>
        <v>0</v>
      </c>
      <c r="AS131" s="29"/>
      <c r="AT131" s="10" t="s">
        <v>206</v>
      </c>
    </row>
    <row r="132" spans="1:46" s="40" customFormat="1" ht="12.75">
      <c r="A132" s="40" t="s">
        <v>197</v>
      </c>
      <c r="C132" s="41"/>
      <c r="D132" s="41"/>
      <c r="L132" s="41"/>
      <c r="M132" s="42"/>
      <c r="N132" s="43"/>
      <c r="O132" s="44"/>
      <c r="P132" s="44"/>
      <c r="Q132" s="41"/>
      <c r="R132" s="41"/>
      <c r="AS132" s="45"/>
      <c r="AT132" s="46"/>
    </row>
    <row r="133" spans="1:46" s="12" customFormat="1" ht="54.75" customHeight="1">
      <c r="A133" s="6" t="s">
        <v>210</v>
      </c>
      <c r="B133" s="82" t="s">
        <v>207</v>
      </c>
      <c r="C133" s="83"/>
      <c r="D133" s="3"/>
      <c r="E133" s="3"/>
      <c r="L133" s="14"/>
      <c r="M133" s="13"/>
      <c r="N133" s="38"/>
      <c r="O133" s="17"/>
      <c r="P133" s="17"/>
      <c r="Q133" s="14"/>
      <c r="R133" s="14"/>
      <c r="AS133" s="22"/>
      <c r="AT133" s="18"/>
    </row>
    <row r="134" spans="3:46" s="12" customFormat="1" ht="12.75">
      <c r="C134" s="14"/>
      <c r="D134" s="14"/>
      <c r="L134" s="14"/>
      <c r="M134" s="13"/>
      <c r="N134" s="38"/>
      <c r="O134" s="17"/>
      <c r="P134" s="17"/>
      <c r="Q134" s="14"/>
      <c r="R134" s="14"/>
      <c r="AS134" s="22"/>
      <c r="AT134" s="18"/>
    </row>
    <row r="135" s="14" customFormat="1" ht="12.75">
      <c r="M135" s="18"/>
    </row>
    <row r="136" spans="25:33" s="14" customFormat="1" ht="12.75"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25:33" s="14" customFormat="1" ht="12.75"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25:33" s="14" customFormat="1" ht="12.75"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5:33" s="14" customFormat="1" ht="12.75"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25:33" s="14" customFormat="1" ht="12.75"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25:33" s="14" customFormat="1" ht="12.75"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25:33" s="14" customFormat="1" ht="12.75"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25:33" s="14" customFormat="1" ht="12.75"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25:33" s="14" customFormat="1" ht="12.75"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25:33" s="14" customFormat="1" ht="12.75"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25:33" s="14" customFormat="1" ht="12.75"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25:33" s="14" customFormat="1" ht="12.75"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25:33" s="14" customFormat="1" ht="12.75"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25:33" s="14" customFormat="1" ht="12.75"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25:33" s="14" customFormat="1" ht="12.75"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s="14" customFormat="1" ht="12.75">
      <c r="B151" s="20"/>
    </row>
    <row r="152" s="14" customFormat="1" ht="12.75"/>
    <row r="153" s="14" customFormat="1" ht="12.75">
      <c r="B153" s="39"/>
    </row>
    <row r="154" s="14" customFormat="1" ht="12.75"/>
    <row r="155" ht="12.75">
      <c r="B155" s="14"/>
    </row>
  </sheetData>
  <mergeCells count="24">
    <mergeCell ref="AT1:AT3"/>
    <mergeCell ref="AR1:AS2"/>
    <mergeCell ref="F1:I1"/>
    <mergeCell ref="AN2:AQ2"/>
    <mergeCell ref="AD1:AG1"/>
    <mergeCell ref="AN1:AQ1"/>
    <mergeCell ref="S1:X1"/>
    <mergeCell ref="AH1:AL1"/>
    <mergeCell ref="Y1:AC1"/>
    <mergeCell ref="H2:I2"/>
    <mergeCell ref="V2:X2"/>
    <mergeCell ref="S2:U2"/>
    <mergeCell ref="AD2:AG2"/>
    <mergeCell ref="AH2:AL2"/>
    <mergeCell ref="Y2:AC2"/>
    <mergeCell ref="A1:A3"/>
    <mergeCell ref="B1:B3"/>
    <mergeCell ref="C1:C3"/>
    <mergeCell ref="D1:D3"/>
    <mergeCell ref="K1:R2"/>
    <mergeCell ref="F2:G2"/>
    <mergeCell ref="B133:C133"/>
    <mergeCell ref="J1:J2"/>
    <mergeCell ref="E1:E3"/>
  </mergeCells>
  <printOptions gridLines="1"/>
  <pageMargins left="0.61" right="0.5" top="1.25" bottom="0.73" header="0.58" footer="0.5"/>
  <pageSetup fitToHeight="5" horizontalDpi="600" verticalDpi="600" orientation="landscape" pageOrder="overThenDown" scale="60" r:id="rId1"/>
  <headerFooter alignWithMargins="0">
    <oddHeader>&amp;C&amp;"Arial,Bold"&amp;11Table R1&amp;10
&amp;"Arial,Regular"&amp;11Moorpark Wastewater Treatment Plant
Reasonable Potential Analysis for Priority &amp;10Pollutants
(CA0063274, CI-7513)</oddHeader>
    <oddFooter>&amp;L&amp;P/&amp;N&amp;R09/03/03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AVCA</dc:creator>
  <cp:keywords/>
  <dc:description/>
  <cp:lastModifiedBy>user</cp:lastModifiedBy>
  <cp:lastPrinted>2003-10-10T19:14:51Z</cp:lastPrinted>
  <dcterms:created xsi:type="dcterms:W3CDTF">2000-06-27T19:40:04Z</dcterms:created>
  <cp:category/>
  <cp:version/>
  <cp:contentType/>
  <cp:contentStatus/>
</cp:coreProperties>
</file>