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225" yWindow="30" windowWidth="18375" windowHeight="9645" activeTab="4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calcPr calcId="145621"/>
</workbook>
</file>

<file path=xl/calcChain.xml><?xml version="1.0" encoding="utf-8"?>
<calcChain xmlns="http://schemas.openxmlformats.org/spreadsheetml/2006/main">
  <c r="G32" i="11" l="1"/>
  <c r="F32" i="11"/>
  <c r="G31" i="11"/>
  <c r="F31" i="11"/>
  <c r="G30" i="11"/>
  <c r="F30" i="11"/>
  <c r="G29" i="11"/>
  <c r="F29" i="11"/>
  <c r="G28" i="11"/>
  <c r="F28" i="11"/>
  <c r="G27" i="11"/>
  <c r="F27" i="11"/>
  <c r="E9" i="12"/>
  <c r="A20" i="5"/>
  <c r="E7" i="12" l="1"/>
  <c r="G12" i="11"/>
  <c r="F12" i="11"/>
  <c r="G11" i="11"/>
  <c r="F11" i="11"/>
  <c r="G10" i="11"/>
  <c r="F10" i="11"/>
  <c r="G9" i="11"/>
  <c r="F9" i="11"/>
  <c r="G8" i="11"/>
  <c r="F8" i="11"/>
  <c r="G7" i="11"/>
  <c r="F7" i="11"/>
  <c r="C7" i="13" l="1"/>
  <c r="E7" i="13" l="1"/>
  <c r="A13" i="5" l="1"/>
  <c r="B13" i="5"/>
  <c r="A14" i="5"/>
  <c r="B14" i="5"/>
  <c r="A15" i="5"/>
  <c r="B15" i="5"/>
  <c r="A16" i="5"/>
  <c r="B16" i="5"/>
  <c r="A17" i="5"/>
  <c r="B17" i="5"/>
  <c r="A18" i="5"/>
  <c r="B18" i="5"/>
  <c r="A19" i="5"/>
  <c r="B19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2" i="4"/>
  <c r="I22" i="4"/>
  <c r="J22" i="4"/>
  <c r="K22" i="4"/>
  <c r="L22" i="4"/>
  <c r="M22" i="4"/>
  <c r="N22" i="4"/>
  <c r="O22" i="4"/>
  <c r="P22" i="4"/>
  <c r="Q22" i="4"/>
  <c r="H23" i="4"/>
  <c r="I23" i="4"/>
  <c r="J23" i="4"/>
  <c r="K23" i="4"/>
  <c r="L23" i="4"/>
  <c r="M23" i="4"/>
  <c r="N23" i="4"/>
  <c r="O23" i="4"/>
  <c r="P23" i="4"/>
  <c r="Q23" i="4"/>
  <c r="H24" i="4"/>
  <c r="I24" i="4"/>
  <c r="J24" i="4"/>
  <c r="K24" i="4"/>
  <c r="L24" i="4"/>
  <c r="M24" i="4"/>
  <c r="N24" i="4"/>
  <c r="O24" i="4"/>
  <c r="P24" i="4"/>
  <c r="Q24" i="4"/>
  <c r="H25" i="4"/>
  <c r="I25" i="4"/>
  <c r="J25" i="4"/>
  <c r="K25" i="4"/>
  <c r="L25" i="4"/>
  <c r="M25" i="4"/>
  <c r="N25" i="4"/>
  <c r="O25" i="4"/>
  <c r="P25" i="4"/>
  <c r="Q25" i="4"/>
  <c r="H26" i="4"/>
  <c r="I26" i="4"/>
  <c r="J26" i="4"/>
  <c r="K26" i="4"/>
  <c r="L26" i="4"/>
  <c r="M26" i="4"/>
  <c r="N26" i="4"/>
  <c r="O26" i="4"/>
  <c r="P26" i="4"/>
  <c r="Q26" i="4"/>
  <c r="H27" i="4"/>
  <c r="I27" i="4"/>
  <c r="J27" i="4"/>
  <c r="K27" i="4"/>
  <c r="L27" i="4"/>
  <c r="M27" i="4"/>
  <c r="N27" i="4"/>
  <c r="O27" i="4"/>
  <c r="P27" i="4"/>
  <c r="Q27" i="4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A22" i="4"/>
  <c r="B22" i="4"/>
  <c r="C22" i="4"/>
  <c r="D22" i="4"/>
  <c r="E22" i="4"/>
  <c r="A23" i="4"/>
  <c r="B23" i="4"/>
  <c r="C23" i="4"/>
  <c r="D23" i="4"/>
  <c r="E23" i="4"/>
  <c r="A24" i="4"/>
  <c r="B24" i="4"/>
  <c r="C24" i="4"/>
  <c r="D24" i="4"/>
  <c r="E24" i="4"/>
  <c r="A25" i="4"/>
  <c r="B25" i="4"/>
  <c r="C25" i="4"/>
  <c r="D25" i="4"/>
  <c r="E25" i="4"/>
  <c r="A26" i="4"/>
  <c r="B26" i="4"/>
  <c r="C26" i="4"/>
  <c r="D26" i="4"/>
  <c r="E26" i="4"/>
  <c r="A27" i="4"/>
  <c r="B27" i="4"/>
  <c r="C27" i="4"/>
  <c r="D27" i="4"/>
  <c r="E27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G34" i="11"/>
  <c r="G34" i="4" s="1"/>
  <c r="F34" i="11"/>
  <c r="F34" i="4" s="1"/>
  <c r="G33" i="11"/>
  <c r="G33" i="4" s="1"/>
  <c r="F33" i="11"/>
  <c r="F33" i="4" s="1"/>
  <c r="G32" i="4"/>
  <c r="F32" i="4"/>
  <c r="G31" i="4"/>
  <c r="F31" i="4"/>
  <c r="G30" i="4"/>
  <c r="F30" i="4"/>
  <c r="G29" i="4"/>
  <c r="F29" i="4"/>
  <c r="A15" i="13"/>
  <c r="B15" i="13"/>
  <c r="B15" i="16" s="1"/>
  <c r="C15" i="13"/>
  <c r="D15" i="13"/>
  <c r="F15" i="13"/>
  <c r="G15" i="13"/>
  <c r="H15" i="13"/>
  <c r="I15" i="13"/>
  <c r="J15" i="13"/>
  <c r="K15" i="13"/>
  <c r="L15" i="13"/>
  <c r="A16" i="13"/>
  <c r="B16" i="13"/>
  <c r="B16" i="16" s="1"/>
  <c r="C16" i="13"/>
  <c r="D16" i="13"/>
  <c r="F16" i="13"/>
  <c r="G16" i="13"/>
  <c r="H16" i="13"/>
  <c r="I16" i="13"/>
  <c r="J16" i="13"/>
  <c r="K16" i="13"/>
  <c r="L16" i="13"/>
  <c r="A17" i="13"/>
  <c r="B17" i="13"/>
  <c r="B17" i="16" s="1"/>
  <c r="C17" i="13"/>
  <c r="D17" i="13"/>
  <c r="F17" i="13"/>
  <c r="G17" i="13"/>
  <c r="H17" i="13"/>
  <c r="I17" i="13"/>
  <c r="J17" i="13"/>
  <c r="K17" i="13"/>
  <c r="L17" i="13"/>
  <c r="A18" i="13"/>
  <c r="B18" i="13"/>
  <c r="B18" i="16" s="1"/>
  <c r="C18" i="13"/>
  <c r="D18" i="13"/>
  <c r="F18" i="13"/>
  <c r="G18" i="13"/>
  <c r="H18" i="13"/>
  <c r="I18" i="13"/>
  <c r="J18" i="13"/>
  <c r="K18" i="13"/>
  <c r="L18" i="13"/>
  <c r="A19" i="13"/>
  <c r="B19" i="13"/>
  <c r="B19" i="16" s="1"/>
  <c r="C19" i="13"/>
  <c r="D19" i="13"/>
  <c r="F19" i="13"/>
  <c r="G19" i="13"/>
  <c r="H19" i="13"/>
  <c r="I19" i="13"/>
  <c r="J19" i="13"/>
  <c r="K19" i="13"/>
  <c r="L19" i="13"/>
  <c r="A20" i="13"/>
  <c r="B20" i="13"/>
  <c r="B20" i="16" s="1"/>
  <c r="C20" i="13"/>
  <c r="D20" i="13"/>
  <c r="F20" i="13"/>
  <c r="G20" i="13"/>
  <c r="H20" i="13"/>
  <c r="I20" i="13"/>
  <c r="J20" i="13"/>
  <c r="K20" i="13"/>
  <c r="L20" i="13"/>
  <c r="A21" i="13"/>
  <c r="B21" i="13"/>
  <c r="B21" i="16" s="1"/>
  <c r="C21" i="13"/>
  <c r="D21" i="13"/>
  <c r="F21" i="13"/>
  <c r="G21" i="13"/>
  <c r="H21" i="13"/>
  <c r="I21" i="13"/>
  <c r="J21" i="13"/>
  <c r="K21" i="13"/>
  <c r="L21" i="13"/>
  <c r="A22" i="13"/>
  <c r="B22" i="13"/>
  <c r="B22" i="16" s="1"/>
  <c r="C22" i="13"/>
  <c r="D22" i="13"/>
  <c r="F22" i="13"/>
  <c r="G22" i="13"/>
  <c r="H22" i="13"/>
  <c r="I22" i="13"/>
  <c r="J22" i="13"/>
  <c r="K22" i="13"/>
  <c r="L22" i="13"/>
  <c r="A23" i="13"/>
  <c r="B23" i="13"/>
  <c r="B23" i="16" s="1"/>
  <c r="C23" i="13"/>
  <c r="D23" i="13"/>
  <c r="F23" i="13"/>
  <c r="G23" i="13"/>
  <c r="H23" i="13"/>
  <c r="I23" i="13"/>
  <c r="J23" i="13"/>
  <c r="K23" i="13"/>
  <c r="L23" i="13"/>
  <c r="A24" i="13"/>
  <c r="B24" i="13"/>
  <c r="B24" i="16" s="1"/>
  <c r="C24" i="13"/>
  <c r="D24" i="13"/>
  <c r="F24" i="13"/>
  <c r="G24" i="13"/>
  <c r="H24" i="13"/>
  <c r="I24" i="13"/>
  <c r="J24" i="13"/>
  <c r="K24" i="13"/>
  <c r="L24" i="13"/>
  <c r="A25" i="13"/>
  <c r="B25" i="13"/>
  <c r="B25" i="16" s="1"/>
  <c r="C25" i="13"/>
  <c r="D25" i="13"/>
  <c r="F25" i="13"/>
  <c r="G25" i="13"/>
  <c r="H25" i="13"/>
  <c r="I25" i="13"/>
  <c r="J25" i="13"/>
  <c r="K25" i="13"/>
  <c r="L25" i="13"/>
  <c r="A26" i="13"/>
  <c r="B26" i="13"/>
  <c r="B26" i="16" s="1"/>
  <c r="C26" i="13"/>
  <c r="D26" i="13"/>
  <c r="F26" i="13"/>
  <c r="G26" i="13"/>
  <c r="H26" i="13"/>
  <c r="I26" i="13"/>
  <c r="J26" i="13"/>
  <c r="K26" i="13"/>
  <c r="L26" i="13"/>
  <c r="F13" i="13"/>
  <c r="G13" i="13"/>
  <c r="H13" i="13"/>
  <c r="I13" i="13"/>
  <c r="J13" i="13"/>
  <c r="K13" i="13"/>
  <c r="L13" i="13"/>
  <c r="F14" i="13"/>
  <c r="G14" i="13"/>
  <c r="H14" i="13"/>
  <c r="I14" i="13"/>
  <c r="J14" i="13"/>
  <c r="K14" i="13"/>
  <c r="L14" i="13"/>
  <c r="A13" i="13"/>
  <c r="B13" i="13"/>
  <c r="B13" i="16" s="1"/>
  <c r="C13" i="13"/>
  <c r="D13" i="13"/>
  <c r="A14" i="13"/>
  <c r="B14" i="13"/>
  <c r="B14" i="16" s="1"/>
  <c r="C14" i="13"/>
  <c r="D14" i="13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A1" i="8"/>
  <c r="P7" i="4" l="1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A7" i="16"/>
  <c r="G12" i="4"/>
  <c r="F12" i="4"/>
  <c r="G11" i="4"/>
  <c r="F11" i="4"/>
  <c r="G10" i="4"/>
  <c r="F10" i="4"/>
  <c r="G9" i="4"/>
  <c r="F9" i="4"/>
  <c r="G8" i="4"/>
  <c r="F8" i="4"/>
  <c r="G7" i="4"/>
  <c r="F7" i="4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 s="1"/>
  <c r="C8" i="13"/>
  <c r="D8" i="13"/>
  <c r="A9" i="13"/>
  <c r="B9" i="13"/>
  <c r="B9" i="16" s="1"/>
  <c r="C9" i="13"/>
  <c r="D9" i="13"/>
  <c r="A10" i="13"/>
  <c r="B10" i="13"/>
  <c r="B10" i="16" s="1"/>
  <c r="C10" i="13"/>
  <c r="D10" i="13"/>
  <c r="A11" i="13"/>
  <c r="B11" i="13"/>
  <c r="B11" i="16" s="1"/>
  <c r="C11" i="13"/>
  <c r="D11" i="13"/>
  <c r="A12" i="13"/>
  <c r="B12" i="13"/>
  <c r="B12" i="16" s="1"/>
  <c r="C12" i="13"/>
  <c r="D12" i="13"/>
  <c r="D7" i="13"/>
  <c r="A2" i="16"/>
  <c r="A3" i="16"/>
  <c r="A3" i="13"/>
  <c r="A2" i="13"/>
  <c r="K8" i="13" l="1"/>
  <c r="K9" i="13"/>
  <c r="K10" i="13"/>
  <c r="K11" i="13"/>
  <c r="K12" i="13"/>
  <c r="K7" i="13"/>
  <c r="G7" i="13"/>
  <c r="A7" i="13" l="1"/>
  <c r="E8" i="12" l="1"/>
  <c r="E8" i="13" s="1"/>
  <c r="A7" i="5" l="1"/>
  <c r="A8" i="5"/>
  <c r="A9" i="5"/>
  <c r="A10" i="5"/>
  <c r="A11" i="5"/>
  <c r="A12" i="5"/>
  <c r="A7" i="4"/>
  <c r="B7" i="4"/>
  <c r="C7" i="4"/>
  <c r="D7" i="4"/>
  <c r="E7" i="4"/>
  <c r="H7" i="4"/>
  <c r="I7" i="4"/>
  <c r="J7" i="4"/>
  <c r="K7" i="4"/>
  <c r="L7" i="4"/>
  <c r="M7" i="4"/>
  <c r="N7" i="4"/>
  <c r="O7" i="4"/>
  <c r="Q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G28" i="4"/>
  <c r="F28" i="4"/>
  <c r="G27" i="4"/>
  <c r="F27" i="4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G18" i="11"/>
  <c r="G18" i="4" s="1"/>
  <c r="F18" i="11"/>
  <c r="F18" i="4" s="1"/>
  <c r="G17" i="11"/>
  <c r="G17" i="4" s="1"/>
  <c r="F17" i="11"/>
  <c r="F17" i="4" s="1"/>
  <c r="G16" i="11"/>
  <c r="G16" i="4" s="1"/>
  <c r="F16" i="11"/>
  <c r="F16" i="4" s="1"/>
  <c r="G15" i="11"/>
  <c r="G15" i="4" s="1"/>
  <c r="F15" i="11"/>
  <c r="F15" i="4" s="1"/>
  <c r="G14" i="11"/>
  <c r="G14" i="4" s="1"/>
  <c r="F14" i="11"/>
  <c r="F14" i="4" s="1"/>
  <c r="G13" i="11"/>
  <c r="G13" i="4" s="1"/>
  <c r="F13" i="11"/>
  <c r="F13" i="4" s="1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3" l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comments1.xml><?xml version="1.0" encoding="utf-8"?>
<comments xmlns="http://schemas.openxmlformats.org/spreadsheetml/2006/main">
  <authors>
    <author>bsvoboda</author>
  </authors>
  <commentList>
    <comment ref="G7" authorId="0">
      <text>
        <r>
          <rPr>
            <b/>
            <sz val="9"/>
            <color indexed="81"/>
            <rFont val="Tahoma"/>
            <family val="2"/>
          </rPr>
          <t xml:space="preserve">DNQ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7" authorId="0">
      <text>
        <r>
          <rPr>
            <b/>
            <sz val="9"/>
            <color indexed="81"/>
            <rFont val="Tahoma"/>
            <family val="2"/>
          </rPr>
          <t>DNQ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" authorId="0">
      <text>
        <r>
          <rPr>
            <b/>
            <sz val="9"/>
            <color indexed="81"/>
            <rFont val="Tahoma"/>
            <family val="2"/>
          </rPr>
          <t>DNQ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9" authorId="0">
      <text>
        <r>
          <rPr>
            <sz val="9"/>
            <color indexed="81"/>
            <rFont val="Tahoma"/>
            <family val="2"/>
          </rPr>
          <t xml:space="preserve">ND
</t>
        </r>
      </text>
    </comment>
  </commentList>
</comments>
</file>

<file path=xl/comments2.xml><?xml version="1.0" encoding="utf-8"?>
<comments xmlns="http://schemas.openxmlformats.org/spreadsheetml/2006/main">
  <authors>
    <author>bsvoboda</author>
  </authors>
  <commentList>
    <comment ref="J7" authorId="0">
      <text>
        <r>
          <rPr>
            <b/>
            <sz val="9"/>
            <color indexed="81"/>
            <rFont val="Tahoma"/>
            <family val="2"/>
          </rPr>
          <t>ND report MDL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<sst xmlns="http://schemas.openxmlformats.org/spreadsheetml/2006/main" count="436" uniqueCount="229">
  <si>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</si>
  <si>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</si>
  <si>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</si>
  <si>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</si>
  <si>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</si>
  <si>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</si>
  <si>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</si>
  <si>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</si>
  <si>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</si>
  <si>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</si>
  <si>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</si>
  <si>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</si>
  <si>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</si>
  <si>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</si>
  <si>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</si>
  <si>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</si>
  <si>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</si>
  <si>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</si>
  <si>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</si>
  <si>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</si>
  <si>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</si>
  <si>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</si>
  <si>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</si>
  <si>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</si>
  <si>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</si>
  <si>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</si>
  <si>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</si>
  <si>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</si>
  <si>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</si>
  <si>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</si>
  <si>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</si>
  <si>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</si>
  <si>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</si>
  <si>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</si>
  <si>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</si>
  <si>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</si>
  <si>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</si>
  <si>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</si>
  <si>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</si>
  <si>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</si>
  <si>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How to calculate removal and percent removal</t>
  </si>
  <si>
    <t xml:space="preserve">Use the effluent and influent data collected on the same day to calculate removal in mg/L and in %. </t>
  </si>
  <si>
    <t xml:space="preserve">If there is only influent sample, then one removal calculation is required. </t>
  </si>
  <si>
    <t>If there are more than one influent sampling events; make sure removals are calcualted using influent/effluent results on the same sampling dates.</t>
  </si>
  <si>
    <t xml:space="preserve">Use the effluent and influent data collected on the same day to calculate removal in kg/d and in %.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</si>
  <si>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</si>
  <si>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</si>
  <si>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</si>
  <si>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</si>
  <si>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</si>
  <si>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</si>
  <si>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</si>
  <si>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</si>
  <si>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</si>
  <si>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</si>
  <si>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</si>
  <si>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</si>
  <si>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</si>
  <si>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</si>
  <si>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</si>
  <si>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</si>
  <si>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</si>
  <si>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</si>
  <si>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</si>
  <si>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</si>
  <si>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</si>
  <si>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</si>
  <si>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 xml:space="preserve">If there is only one influent sample, then one removal calculation is required.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</si>
  <si>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</si>
  <si>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</si>
  <si>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</si>
  <si>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</si>
  <si>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</si>
  <si>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</si>
  <si>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</si>
  <si>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</si>
  <si>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</si>
  <si>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</si>
  <si>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</si>
  <si>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</si>
  <si>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</si>
  <si>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</si>
  <si>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</si>
  <si>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</si>
  <si>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</si>
  <si>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</si>
  <si>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</si>
  <si>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</si>
  <si>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</si>
  <si>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</si>
  <si>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</si>
  <si>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</si>
  <si>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</si>
  <si>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</si>
  <si>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</si>
  <si>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</si>
  <si>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</si>
  <si>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</si>
  <si>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</si>
  <si>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</si>
  <si>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Use Max Flow is sample type is Grab</t>
  </si>
  <si>
    <t>Equation used for % removal is: (total influent - total effluent)/total influent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</si>
  <si>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</si>
  <si>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</si>
  <si>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</si>
  <si>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</si>
  <si>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</si>
  <si>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</si>
  <si>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</si>
  <si>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</si>
  <si>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</si>
  <si>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</si>
  <si>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</si>
  <si>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</si>
  <si>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</si>
  <si>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</si>
  <si>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</si>
  <si>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</si>
  <si>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</si>
  <si>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</si>
  <si>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</si>
  <si>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</si>
  <si>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</si>
  <si>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</si>
  <si>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</si>
  <si>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</si>
  <si>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</si>
  <si>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</si>
  <si>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</si>
  <si>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</si>
  <si>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</si>
  <si>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</si>
  <si>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</si>
  <si>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</si>
  <si>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</si>
  <si>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</si>
  <si>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</si>
  <si>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</si>
  <si>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</si>
  <si>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</si>
  <si>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</si>
  <si>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</si>
  <si>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</si>
  <si>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</si>
  <si>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</si>
  <si>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</si>
  <si>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</si>
  <si>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</si>
  <si>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</si>
  <si>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</si>
  <si>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</si>
  <si>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</si>
  <si>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</si>
  <si>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</si>
  <si>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</si>
  <si>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</si>
  <si>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</si>
  <si>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</si>
  <si>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</si>
  <si>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</si>
  <si>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</si>
  <si>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</si>
  <si>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</si>
  <si>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</si>
  <si>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</si>
  <si>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</si>
  <si>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</si>
  <si>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</si>
  <si>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</si>
  <si>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</si>
  <si>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</si>
  <si>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</si>
  <si>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</si>
  <si>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</si>
  <si>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</si>
  <si>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</si>
  <si>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</si>
  <si>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* Parameters not required for influent monitoring:  TDN, SKN, Urea, and TDP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</si>
  <si>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</si>
  <si>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</si>
  <si>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</si>
  <si>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</si>
  <si>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</si>
  <si>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</si>
  <si>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</si>
  <si>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</si>
  <si>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</si>
  <si>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</si>
  <si>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</si>
  <si>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*** Reporting these results (avg pH, avg Temp, removal) is optional starting 1/1/2013 reporting period (report due Aprild 30, 2013).</t>
  </si>
  <si>
    <t>Removal calculation and reporting is optional starting 1/1/2013 reporting period (report due April 30, 2013).</t>
  </si>
  <si>
    <t>Agency Name, contact information; sampling dates</t>
  </si>
  <si>
    <t>Report this missed sample incident in the transmittal email/letter.</t>
  </si>
  <si>
    <t>*** reporting influent pH and temperature is not required starting 1/1/2013 reporting period (report due April 30, 2013).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</si>
  <si>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</si>
  <si>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</si>
  <si>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</si>
  <si>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</si>
  <si>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</si>
  <si>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</si>
  <si>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</si>
  <si>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</si>
  <si>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</si>
  <si>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</si>
  <si>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</si>
  <si>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</si>
  <si>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</si>
  <si>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</si>
  <si>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</si>
  <si>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</si>
  <si>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</si>
  <si>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</si>
  <si>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</si>
  <si>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</si>
  <si>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Dry 2012</t>
  </si>
  <si>
    <t>Wet 2012/3</t>
  </si>
  <si>
    <t>Y</t>
  </si>
  <si>
    <t>N</t>
  </si>
  <si>
    <t>Q1 2013</t>
  </si>
  <si>
    <t>Q4 2012</t>
  </si>
  <si>
    <t>Q3 2012</t>
  </si>
  <si>
    <t>0.43 inches of rain</t>
  </si>
  <si>
    <t>Delta Diablo Sanitation District</t>
  </si>
  <si>
    <t>Darrell Cain, Lab Manager, (925)756-1915</t>
  </si>
  <si>
    <t>Dissolved phosphorus was not analyzed for this event.</t>
  </si>
  <si>
    <t xml:space="preserve">0.31 inches of rain </t>
  </si>
  <si>
    <t>Dry 2013</t>
  </si>
  <si>
    <t>Q2 2013</t>
  </si>
  <si>
    <t>Q3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</si>
</sst>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32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7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2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2" fillId="3" borderId="4" xfId="0" applyFont="1" applyFill="1" applyBorder="1" applyAlignment="1" applyProtection="1">
      <alignment horizontal="center" wrapText="1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2" fillId="3" borderId="12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6" fillId="0" borderId="0" xfId="0" applyFont="1" applyFill="1" applyBorder="1" applyAlignment="1" applyProtection="1">
      <protection locked="0"/>
    </xf>
    <xf numFmtId="0" fontId="0" fillId="0" borderId="0" xfId="0" applyFont="1" applyFill="1" applyBorder="1" applyProtection="1">
      <protection locked="0"/>
    </xf>
    <xf numFmtId="0" fontId="2" fillId="3" borderId="2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left"/>
      <protection locked="0"/>
    </xf>
    <xf numFmtId="0" fontId="14" fillId="0" borderId="0" xfId="0" applyFont="1" applyFill="1"/>
    <xf numFmtId="0" fontId="18" fillId="0" borderId="0" xfId="0" applyFont="1" applyFill="1" applyBorder="1" applyAlignment="1">
      <alignment horizontal="left"/>
    </xf>
    <xf numFmtId="0" fontId="14" fillId="0" borderId="0" xfId="0" applyFont="1" applyFill="1" applyBorder="1"/>
    <xf numFmtId="0" fontId="11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2" fillId="3" borderId="4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2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2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2" fillId="7" borderId="31" xfId="0" applyNumberFormat="1" applyFont="1" applyFill="1" applyBorder="1" applyAlignment="1">
      <alignment horizontal="center"/>
    </xf>
    <xf numFmtId="164" fontId="12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20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5" fillId="3" borderId="15" xfId="0" applyFont="1" applyFill="1" applyBorder="1" applyAlignment="1" applyProtection="1">
      <alignment horizontal="center" wrapText="1"/>
      <protection locked="0"/>
    </xf>
    <xf numFmtId="0" fontId="2" fillId="3" borderId="13" xfId="0" applyFont="1" applyFill="1" applyBorder="1" applyAlignment="1" applyProtection="1">
      <alignment horizontal="center" wrapText="1"/>
      <protection locked="0"/>
    </xf>
    <xf numFmtId="0" fontId="11" fillId="0" borderId="0" xfId="0" applyFont="1" applyFill="1" applyBorder="1"/>
    <xf numFmtId="0" fontId="11" fillId="0" borderId="0" xfId="0" applyFont="1" applyFill="1"/>
    <xf numFmtId="0" fontId="14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2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16" fillId="7" borderId="0" xfId="0" applyFont="1" applyFill="1" applyBorder="1" applyAlignment="1" applyProtection="1">
      <alignment horizontal="left"/>
      <protection locked="0"/>
    </xf>
    <xf numFmtId="0" fontId="16" fillId="7" borderId="9" xfId="0" applyFont="1" applyFill="1" applyBorder="1" applyAlignment="1" applyProtection="1">
      <alignment horizontal="left"/>
      <protection locked="0"/>
    </xf>
    <xf numFmtId="0" fontId="16" fillId="7" borderId="6" xfId="0" applyFont="1" applyFill="1" applyBorder="1" applyAlignment="1" applyProtection="1">
      <alignment horizontal="left"/>
      <protection locked="0"/>
    </xf>
    <xf numFmtId="0" fontId="2" fillId="4" borderId="36" xfId="0" applyNumberFormat="1" applyFont="1" applyFill="1" applyBorder="1" applyAlignment="1"/>
    <xf numFmtId="0" fontId="2" fillId="4" borderId="35" xfId="0" applyNumberFormat="1" applyFont="1" applyFill="1" applyBorder="1" applyAlignment="1"/>
    <xf numFmtId="0" fontId="14" fillId="7" borderId="4" xfId="0" applyFont="1" applyFill="1" applyBorder="1"/>
    <xf numFmtId="0" fontId="14" fillId="7" borderId="5" xfId="0" applyFont="1" applyFill="1" applyBorder="1"/>
    <xf numFmtId="0" fontId="14" fillId="7" borderId="10" xfId="0" applyFont="1" applyFill="1" applyBorder="1"/>
    <xf numFmtId="0" fontId="14" fillId="7" borderId="6" xfId="0" applyFont="1" applyFill="1" applyBorder="1"/>
    <xf numFmtId="0" fontId="14" fillId="7" borderId="1" xfId="0" applyFont="1" applyFill="1" applyBorder="1"/>
    <xf numFmtId="0" fontId="14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11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9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13" fillId="3" borderId="19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10" fillId="3" borderId="0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0" fontId="5" fillId="3" borderId="15" xfId="0" applyFont="1" applyFill="1" applyBorder="1" applyAlignment="1">
      <alignment horizontal="center" wrapText="1"/>
    </xf>
    <xf numFmtId="0" fontId="2" fillId="3" borderId="13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10" fillId="3" borderId="19" xfId="0" applyFont="1" applyFill="1" applyBorder="1" applyAlignment="1">
      <alignment horizontal="center" wrapText="1"/>
    </xf>
    <xf numFmtId="0" fontId="10" fillId="3" borderId="14" xfId="0" applyFont="1" applyFill="1" applyBorder="1" applyAlignment="1">
      <alignment horizontal="center" wrapText="1"/>
    </xf>
    <xf numFmtId="0" fontId="0" fillId="0" borderId="0" xfId="0" applyNumberFormat="1" applyAlignment="1" applyProtection="1">
      <alignment horizontal="center"/>
      <protection locked="0"/>
    </xf>
    <xf numFmtId="0" fontId="16" fillId="7" borderId="0" xfId="0" applyNumberFormat="1" applyFont="1" applyFill="1" applyBorder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4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22" fillId="0" borderId="0" xfId="0" applyNumberFormat="1" applyFont="1" applyFill="1" applyBorder="1"/>
    <xf numFmtId="0" fontId="12" fillId="0" borderId="0" xfId="0" applyFont="1" applyFill="1" applyBorder="1"/>
    <xf numFmtId="0" fontId="22" fillId="0" borderId="0" xfId="0" applyFont="1" applyFill="1" applyBorder="1" applyAlignment="1">
      <alignment horizontal="center"/>
    </xf>
    <xf numFmtId="0" fontId="22" fillId="0" borderId="0" xfId="0" applyFont="1" applyFill="1" applyBorder="1"/>
    <xf numFmtId="1" fontId="22" fillId="0" borderId="0" xfId="0" applyNumberFormat="1" applyFont="1" applyFill="1" applyBorder="1" applyAlignment="1">
      <alignment horizontal="center"/>
    </xf>
    <xf numFmtId="0" fontId="12" fillId="0" borderId="0" xfId="0" applyFont="1" applyFill="1"/>
    <xf numFmtId="0" fontId="0" fillId="0" borderId="0" xfId="0" applyFill="1"/>
    <xf numFmtId="164" fontId="12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11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11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9" fillId="2" borderId="17" xfId="0" applyNumberFormat="1" applyFont="1" applyFill="1" applyBorder="1" applyAlignment="1">
      <alignment horizontal="center" wrapText="1"/>
    </xf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9" xfId="0" applyNumberFormat="1" applyFont="1" applyFill="1" applyBorder="1"/>
    <xf numFmtId="0" fontId="2" fillId="0" borderId="28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11" fillId="7" borderId="2" xfId="0" applyFont="1" applyFill="1" applyBorder="1" applyAlignment="1"/>
    <xf numFmtId="0" fontId="11" fillId="7" borderId="4" xfId="0" applyFont="1" applyFill="1" applyBorder="1" applyAlignment="1"/>
    <xf numFmtId="0" fontId="11" fillId="7" borderId="5" xfId="0" applyFont="1" applyFill="1" applyBorder="1" applyAlignment="1"/>
    <xf numFmtId="0" fontId="11" fillId="7" borderId="6" xfId="0" applyFont="1" applyFill="1" applyBorder="1" applyAlignment="1"/>
    <xf numFmtId="0" fontId="11" fillId="7" borderId="1" xfId="0" applyFont="1" applyFill="1" applyBorder="1" applyAlignment="1"/>
    <xf numFmtId="0" fontId="11" fillId="7" borderId="7" xfId="0" applyFont="1" applyFill="1" applyBorder="1" applyAlignment="1"/>
    <xf numFmtId="0" fontId="1" fillId="0" borderId="1" xfId="0" applyFont="1" applyBorder="1" applyAlignment="1"/>
    <xf numFmtId="0" fontId="23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11" fillId="7" borderId="2" xfId="0" applyNumberFormat="1" applyFont="1" applyFill="1" applyBorder="1" applyAlignment="1"/>
    <xf numFmtId="0" fontId="11" fillId="7" borderId="4" xfId="0" applyNumberFormat="1" applyFont="1" applyFill="1" applyBorder="1" applyAlignment="1"/>
    <xf numFmtId="0" fontId="11" fillId="7" borderId="5" xfId="0" applyNumberFormat="1" applyFont="1" applyFill="1" applyBorder="1" applyAlignment="1"/>
    <xf numFmtId="0" fontId="11" fillId="7" borderId="6" xfId="0" applyNumberFormat="1" applyFont="1" applyFill="1" applyBorder="1" applyAlignment="1"/>
    <xf numFmtId="0" fontId="11" fillId="7" borderId="1" xfId="0" applyNumberFormat="1" applyFont="1" applyFill="1" applyBorder="1" applyAlignment="1"/>
    <xf numFmtId="0" fontId="11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4" fillId="7" borderId="9" xfId="0" applyFont="1" applyFill="1" applyBorder="1"/>
    <xf numFmtId="0" fontId="14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0" fillId="7" borderId="0" xfId="0" applyFill="1" applyBorder="1" applyAlignment="1" applyProtection="1">
      <alignment horizontal="center"/>
      <protection locked="0"/>
    </xf>
    <xf numFmtId="0" fontId="0" fillId="7" borderId="1" xfId="0" applyFill="1" applyBorder="1" applyAlignment="1" applyProtection="1">
      <alignment horizontal="center"/>
      <protection locked="0"/>
    </xf>
    <xf numFmtId="1" fontId="0" fillId="7" borderId="1" xfId="0" applyNumberFormat="1" applyFill="1" applyBorder="1"/>
    <xf numFmtId="0" fontId="16" fillId="7" borderId="0" xfId="0" applyFont="1" applyFill="1" applyBorder="1" applyAlignment="1" applyProtection="1">
      <alignment horizontal="center"/>
      <protection locked="0"/>
    </xf>
    <xf numFmtId="1" fontId="16" fillId="7" borderId="0" xfId="0" applyNumberFormat="1" applyFont="1" applyFill="1" applyBorder="1" applyAlignment="1" applyProtection="1">
      <alignment horizontal="left"/>
      <protection locked="0"/>
    </xf>
    <xf numFmtId="0" fontId="16" fillId="7" borderId="10" xfId="0" applyFont="1" applyFill="1" applyBorder="1" applyAlignment="1" applyProtection="1">
      <alignment horizontal="left"/>
      <protection locked="0"/>
    </xf>
    <xf numFmtId="0" fontId="17" fillId="7" borderId="4" xfId="0" applyFont="1" applyFill="1" applyBorder="1"/>
    <xf numFmtId="0" fontId="11" fillId="7" borderId="2" xfId="0" applyFont="1" applyFill="1" applyBorder="1" applyAlignment="1">
      <alignment vertical="center"/>
    </xf>
    <xf numFmtId="0" fontId="11" fillId="7" borderId="4" xfId="0" applyFont="1" applyFill="1" applyBorder="1" applyAlignment="1">
      <alignment vertical="center"/>
    </xf>
    <xf numFmtId="0" fontId="11" fillId="7" borderId="5" xfId="0" applyFont="1" applyFill="1" applyBorder="1" applyAlignment="1">
      <alignment vertical="center"/>
    </xf>
    <xf numFmtId="0" fontId="11" fillId="7" borderId="6" xfId="0" applyFont="1" applyFill="1" applyBorder="1" applyAlignment="1">
      <alignment vertical="center"/>
    </xf>
    <xf numFmtId="0" fontId="11" fillId="7" borderId="1" xfId="0" applyFont="1" applyFill="1" applyBorder="1" applyAlignment="1">
      <alignment vertical="center"/>
    </xf>
    <xf numFmtId="0" fontId="11" fillId="7" borderId="7" xfId="0" applyFont="1" applyFill="1" applyBorder="1" applyAlignment="1">
      <alignment vertical="center"/>
    </xf>
    <xf numFmtId="14" fontId="14" fillId="7" borderId="0" xfId="0" applyNumberFormat="1" applyFont="1" applyFill="1" applyBorder="1"/>
    <xf numFmtId="0" fontId="14" fillId="7" borderId="0" xfId="0" applyFont="1" applyFill="1" applyBorder="1" applyAlignment="1">
      <alignment horizontal="center"/>
    </xf>
    <xf numFmtId="0" fontId="16" fillId="0" borderId="0" xfId="0" applyFont="1" applyFill="1" applyBorder="1"/>
    <xf numFmtId="0" fontId="2" fillId="0" borderId="26" xfId="0" applyNumberFormat="1" applyFont="1" applyBorder="1" applyAlignment="1" applyProtection="1">
      <alignment vertical="center" wrapText="1"/>
      <protection locked="0"/>
    </xf>
    <xf numFmtId="0" fontId="16" fillId="7" borderId="0" xfId="0" applyFont="1" applyFill="1" applyBorder="1" applyAlignment="1">
      <alignment horizontal="left"/>
    </xf>
    <xf numFmtId="0" fontId="16" fillId="7" borderId="10" xfId="0" applyFont="1" applyFill="1" applyBorder="1"/>
    <xf numFmtId="0" fontId="16" fillId="7" borderId="6" xfId="0" applyFont="1" applyFill="1" applyBorder="1"/>
    <xf numFmtId="0" fontId="25" fillId="0" borderId="0" xfId="0" applyFont="1"/>
    <xf numFmtId="0" fontId="0" fillId="7" borderId="38" xfId="0" applyFill="1" applyBorder="1" applyAlignment="1"/>
    <xf numFmtId="0" fontId="12" fillId="9" borderId="22" xfId="0" applyFont="1" applyFill="1" applyBorder="1" applyAlignment="1">
      <alignment horizontal="center"/>
    </xf>
    <xf numFmtId="0" fontId="19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2" fillId="8" borderId="27" xfId="0" applyFont="1" applyFill="1" applyBorder="1" applyAlignment="1">
      <alignment horizontal="left"/>
    </xf>
    <xf numFmtId="0" fontId="12" fillId="8" borderId="30" xfId="0" applyFont="1" applyFill="1" applyBorder="1" applyAlignment="1">
      <alignment horizontal="left"/>
    </xf>
    <xf numFmtId="0" fontId="12" fillId="8" borderId="32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2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9" fillId="3" borderId="38" xfId="0" applyFont="1" applyFill="1" applyBorder="1" applyAlignment="1">
      <alignment horizontal="left" vertical="center"/>
    </xf>
    <xf numFmtId="0" fontId="19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7" fillId="5" borderId="30" xfId="0" applyFont="1" applyFill="1" applyBorder="1" applyAlignment="1">
      <alignment horizontal="center"/>
    </xf>
    <xf numFmtId="0" fontId="14" fillId="4" borderId="0" xfId="0" applyFont="1" applyFill="1" applyBorder="1" applyAlignment="1">
      <alignment horizontal="left"/>
    </xf>
    <xf numFmtId="0" fontId="14" fillId="4" borderId="0" xfId="0" applyFont="1" applyFill="1" applyBorder="1"/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7" borderId="44" xfId="0" applyFont="1" applyFill="1" applyBorder="1" applyAlignment="1">
      <alignment horizontal="center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/>
    </xf>
    <xf numFmtId="0" fontId="0" fillId="8" borderId="47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7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4" fillId="7" borderId="9" xfId="0" applyNumberFormat="1" applyFont="1" applyFill="1" applyBorder="1"/>
    <xf numFmtId="0" fontId="2" fillId="7" borderId="9" xfId="0" applyNumberFormat="1" applyFont="1" applyFill="1" applyBorder="1"/>
    <xf numFmtId="0" fontId="16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8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8" xfId="0" applyNumberFormat="1" applyFont="1" applyFill="1" applyBorder="1"/>
    <xf numFmtId="0" fontId="2" fillId="0" borderId="40" xfId="0" applyNumberFormat="1" applyFont="1" applyFill="1" applyBorder="1"/>
    <xf numFmtId="0" fontId="2" fillId="0" borderId="41" xfId="0" applyNumberFormat="1" applyFont="1" applyFill="1" applyBorder="1"/>
    <xf numFmtId="0" fontId="2" fillId="4" borderId="27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9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20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2" fillId="7" borderId="0" xfId="0" applyFont="1" applyFill="1" applyBorder="1"/>
    <xf numFmtId="0" fontId="14" fillId="7" borderId="9" xfId="0" applyNumberFormat="1" applyFont="1" applyFill="1" applyBorder="1" applyAlignment="1">
      <alignment horizontal="left"/>
    </xf>
    <xf numFmtId="0" fontId="14" fillId="7" borderId="9" xfId="0" applyFont="1" applyFill="1" applyBorder="1" applyAlignment="1" applyProtection="1">
      <alignment vertical="top"/>
      <protection locked="0"/>
    </xf>
    <xf numFmtId="0" fontId="26" fillId="7" borderId="9" xfId="0" applyNumberFormat="1" applyFont="1" applyFill="1" applyBorder="1"/>
    <xf numFmtId="14" fontId="26" fillId="7" borderId="0" xfId="0" applyNumberFormat="1" applyFont="1" applyFill="1" applyBorder="1"/>
    <xf numFmtId="0" fontId="26" fillId="7" borderId="0" xfId="0" applyFont="1" applyFill="1" applyBorder="1" applyAlignment="1">
      <alignment horizontal="center"/>
    </xf>
    <xf numFmtId="0" fontId="26" fillId="7" borderId="0" xfId="0" applyFont="1" applyFill="1" applyBorder="1"/>
    <xf numFmtId="0" fontId="26" fillId="0" borderId="0" xfId="0" applyFont="1" applyFill="1" applyBorder="1" applyAlignment="1">
      <alignment horizontal="center"/>
    </xf>
    <xf numFmtId="0" fontId="26" fillId="0" borderId="0" xfId="0" applyFont="1" applyFill="1" applyBorder="1"/>
    <xf numFmtId="0" fontId="26" fillId="7" borderId="10" xfId="0" applyFont="1" applyFill="1" applyBorder="1" applyAlignment="1">
      <alignment horizontal="center"/>
    </xf>
    <xf numFmtId="0" fontId="15" fillId="7" borderId="0" xfId="0" applyFont="1" applyFill="1" applyBorder="1" applyAlignment="1" applyProtection="1">
      <alignment horizontal="left"/>
      <protection locked="0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9" fillId="7" borderId="9" xfId="0" applyNumberFormat="1" applyFont="1" applyFill="1" applyBorder="1"/>
    <xf numFmtId="0" fontId="6" fillId="7" borderId="0" xfId="0" applyFont="1" applyFill="1" applyBorder="1" applyAlignment="1" applyProtection="1">
      <alignment horizontal="left"/>
      <protection locked="0"/>
    </xf>
    <xf numFmtId="0" fontId="15" fillId="7" borderId="9" xfId="0" applyFont="1" applyFill="1" applyBorder="1" applyAlignment="1" applyProtection="1">
      <alignment horizontal="left"/>
      <protection locked="0"/>
    </xf>
    <xf numFmtId="0" fontId="16" fillId="7" borderId="0" xfId="0" applyFont="1" applyFill="1" applyBorder="1"/>
    <xf numFmtId="0" fontId="16" fillId="0" borderId="0" xfId="0" applyFont="1" applyFill="1" applyBorder="1" applyAlignment="1">
      <alignment horizontal="left"/>
    </xf>
    <xf numFmtId="0" fontId="2" fillId="4" borderId="40" xfId="0" applyNumberFormat="1" applyFont="1" applyFill="1" applyBorder="1" applyAlignment="1">
      <alignment horizontal="center"/>
    </xf>
    <xf numFmtId="0" fontId="2" fillId="0" borderId="49" xfId="0" applyNumberFormat="1" applyFont="1" applyFill="1" applyBorder="1"/>
    <xf numFmtId="0" fontId="2" fillId="0" borderId="50" xfId="0" applyNumberFormat="1" applyFont="1" applyFill="1" applyBorder="1"/>
    <xf numFmtId="0" fontId="2" fillId="0" borderId="38" xfId="0" applyNumberFormat="1" applyFont="1" applyFill="1" applyBorder="1"/>
    <xf numFmtId="0" fontId="0" fillId="7" borderId="9" xfId="0" applyNumberFormat="1" applyFont="1" applyFill="1" applyBorder="1"/>
    <xf numFmtId="0" fontId="16" fillId="7" borderId="10" xfId="0" applyFont="1" applyFill="1" applyBorder="1" applyAlignment="1">
      <alignment horizontal="left"/>
    </xf>
    <xf numFmtId="0" fontId="16" fillId="7" borderId="9" xfId="0" applyNumberFormat="1" applyFont="1" applyFill="1" applyBorder="1"/>
    <xf numFmtId="0" fontId="27" fillId="7" borderId="0" xfId="0" applyFont="1" applyFill="1" applyBorder="1" applyAlignment="1">
      <alignment horizontal="center"/>
    </xf>
    <xf numFmtId="0" fontId="28" fillId="7" borderId="9" xfId="0" applyNumberFormat="1" applyFont="1" applyFill="1" applyBorder="1"/>
    <xf numFmtId="0" fontId="28" fillId="7" borderId="2" xfId="0" applyNumberFormat="1" applyFont="1" applyFill="1" applyBorder="1"/>
    <xf numFmtId="0" fontId="16" fillId="7" borderId="4" xfId="0" applyFont="1" applyFill="1" applyBorder="1"/>
    <xf numFmtId="0" fontId="16" fillId="7" borderId="9" xfId="0" applyFont="1" applyFill="1" applyBorder="1"/>
    <xf numFmtId="14" fontId="19" fillId="7" borderId="9" xfId="0" applyNumberFormat="1" applyFont="1" applyFill="1" applyBorder="1"/>
    <xf numFmtId="0" fontId="28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9" fillId="7" borderId="9" xfId="0" applyFont="1" applyFill="1" applyBorder="1" applyAlignment="1" applyProtection="1">
      <alignment horizontal="left"/>
      <protection locked="0"/>
    </xf>
    <xf numFmtId="0" fontId="15" fillId="7" borderId="0" xfId="0" applyNumberFormat="1" applyFont="1" applyFill="1" applyBorder="1" applyAlignment="1" applyProtection="1">
      <alignment horizontal="center"/>
      <protection locked="0"/>
    </xf>
    <xf numFmtId="0" fontId="2" fillId="0" borderId="26" xfId="0" applyNumberFormat="1" applyFont="1" applyBorder="1" applyProtection="1">
      <protection hidden="1"/>
    </xf>
    <xf numFmtId="0" fontId="15" fillId="7" borderId="9" xfId="0" applyFont="1" applyFill="1" applyBorder="1"/>
    <xf numFmtId="0" fontId="12" fillId="7" borderId="9" xfId="0" applyNumberFormat="1" applyFont="1" applyFill="1" applyBorder="1"/>
    <xf numFmtId="0" fontId="0" fillId="7" borderId="0" xfId="0" applyFill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22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6" fillId="7" borderId="0" xfId="0" applyNumberFormat="1" applyFont="1" applyFill="1" applyBorder="1" applyAlignment="1">
      <alignment horizontal="center"/>
    </xf>
    <xf numFmtId="0" fontId="27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6" fillId="7" borderId="0" xfId="0" applyNumberFormat="1" applyFont="1" applyFill="1" applyBorder="1" applyAlignment="1">
      <alignment horizontal="left"/>
    </xf>
    <xf numFmtId="0" fontId="16" fillId="7" borderId="0" xfId="0" applyNumberFormat="1" applyFont="1" applyFill="1" applyBorder="1"/>
    <xf numFmtId="0" fontId="0" fillId="7" borderId="0" xfId="0" applyNumberFormat="1" applyFill="1" applyBorder="1"/>
    <xf numFmtId="0" fontId="16" fillId="7" borderId="0" xfId="0" applyNumberFormat="1" applyFont="1" applyFill="1" applyBorder="1" applyAlignment="1" applyProtection="1">
      <alignment horizontal="left"/>
      <protection locked="0"/>
    </xf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14" fontId="2" fillId="0" borderId="2" xfId="0" applyNumberFormat="1" applyFont="1" applyBorder="1"/>
    <xf numFmtId="14" fontId="2" fillId="0" borderId="9" xfId="0" applyNumberFormat="1" applyFont="1" applyFill="1" applyBorder="1"/>
    <xf numFmtId="14" fontId="2" fillId="0" borderId="12" xfId="0" applyNumberFormat="1" applyFont="1" applyBorder="1"/>
    <xf numFmtId="14" fontId="2" fillId="0" borderId="13" xfId="0" applyNumberFormat="1" applyFont="1" applyFill="1" applyBorder="1"/>
    <xf numFmtId="14" fontId="2" fillId="0" borderId="13" xfId="0" applyNumberFormat="1" applyFont="1" applyBorder="1"/>
    <xf numFmtId="14" fontId="2" fillId="4" borderId="13" xfId="0" applyNumberFormat="1" applyFont="1" applyFill="1" applyBorder="1"/>
    <xf numFmtId="0" fontId="2" fillId="0" borderId="2" xfId="0" applyFont="1" applyBorder="1"/>
    <xf numFmtId="0" fontId="2" fillId="0" borderId="51" xfId="0" applyFont="1" applyBorder="1"/>
    <xf numFmtId="14" fontId="2" fillId="4" borderId="52" xfId="0" applyNumberFormat="1" applyFont="1" applyFill="1" applyBorder="1"/>
    <xf numFmtId="2" fontId="2" fillId="0" borderId="26" xfId="0" applyNumberFormat="1" applyFont="1" applyFill="1" applyBorder="1" applyAlignment="1">
      <alignment horizontal="center"/>
    </xf>
    <xf numFmtId="0" fontId="20" fillId="4" borderId="21" xfId="0" applyFont="1" applyFill="1" applyBorder="1" applyAlignment="1">
      <alignment horizontal="center"/>
    </xf>
    <xf numFmtId="0" fontId="20" fillId="4" borderId="39" xfId="0" applyFont="1" applyFill="1" applyBorder="1" applyAlignment="1">
      <alignment horizontal="center"/>
    </xf>
    <xf numFmtId="0" fontId="20" fillId="4" borderId="22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 vertical="center"/>
    </xf>
    <xf numFmtId="0" fontId="20" fillId="3" borderId="21" xfId="0" applyFont="1" applyFill="1" applyBorder="1" applyAlignment="1">
      <alignment horizontal="center" vertical="center"/>
    </xf>
    <xf numFmtId="0" fontId="20" fillId="3" borderId="22" xfId="0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/>
    </xf>
    <xf numFmtId="0" fontId="20" fillId="4" borderId="2" xfId="0" applyFont="1" applyFill="1" applyBorder="1" applyAlignment="1">
      <alignment horizontal="center"/>
    </xf>
    <xf numFmtId="0" fontId="20" fillId="4" borderId="5" xfId="0" applyFont="1" applyFill="1" applyBorder="1" applyAlignment="1">
      <alignment horizontal="center"/>
    </xf>
    <xf numFmtId="0" fontId="20" fillId="4" borderId="6" xfId="0" applyFont="1" applyFill="1" applyBorder="1" applyAlignment="1">
      <alignment horizontal="center"/>
    </xf>
    <xf numFmtId="0" fontId="20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691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CC00"/>
      <color rgb="FFFF9900"/>
      <color rgb="FFFFFF99"/>
      <color rgb="FFFFD653"/>
      <color rgb="FFFFD243"/>
      <color rgb="FFFFD44B"/>
      <color rgb="FFFFDF79"/>
      <color rgb="FFFFDDFF"/>
      <color rgb="FFFFEB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topLeftCell="A32" zoomScale="90" zoomScaleNormal="90" workbookViewId="0">
      <selection activeCell="O19" sqref="O19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30" customFormat="1" x14ac:dyDescent="0.25"/>
    <row r="2" spans="1:13" s="130" customFormat="1" x14ac:dyDescent="0.25">
      <c r="B2" s="65"/>
    </row>
    <row r="3" spans="1:13" s="130" customFormat="1" ht="21" x14ac:dyDescent="0.35">
      <c r="B3" s="216" t="s">
        <v>124</v>
      </c>
      <c r="C3" s="55"/>
      <c r="D3" s="55"/>
      <c r="E3" s="55"/>
      <c r="F3" s="55"/>
      <c r="G3" s="55"/>
    </row>
    <row r="4" spans="1:13" ht="21" x14ac:dyDescent="0.35">
      <c r="B4" s="216" t="s">
        <v>127</v>
      </c>
      <c r="C4" s="55"/>
      <c r="D4" s="55"/>
      <c r="E4" s="55"/>
      <c r="F4" s="55"/>
      <c r="G4" s="55"/>
    </row>
    <row r="5" spans="1:13" s="130" customFormat="1" x14ac:dyDescent="0.25">
      <c r="B5" s="65"/>
    </row>
    <row r="6" spans="1:13" s="130" customFormat="1" x14ac:dyDescent="0.25"/>
    <row r="7" spans="1:13" s="130" customFormat="1" ht="15.75" thickBot="1" x14ac:dyDescent="0.3">
      <c r="A7" s="273"/>
      <c r="B7" s="273"/>
      <c r="C7" s="273"/>
      <c r="D7" s="273"/>
      <c r="E7" s="273"/>
      <c r="F7" s="273"/>
      <c r="G7" s="273"/>
      <c r="H7" s="273"/>
      <c r="I7" s="273"/>
      <c r="J7" s="273"/>
      <c r="K7" s="273"/>
      <c r="L7" s="273"/>
    </row>
    <row r="8" spans="1:13" x14ac:dyDescent="0.25">
      <c r="A8" s="73" t="s">
        <v>66</v>
      </c>
      <c r="B8" s="274"/>
      <c r="C8" s="51"/>
      <c r="D8" s="51"/>
      <c r="E8" s="51"/>
      <c r="F8" s="51"/>
      <c r="G8" s="51"/>
      <c r="H8" s="51"/>
      <c r="I8" s="51"/>
      <c r="J8" s="51"/>
      <c r="K8" s="51"/>
      <c r="L8" s="72"/>
      <c r="M8" s="26"/>
    </row>
    <row r="9" spans="1:13" x14ac:dyDescent="0.25">
      <c r="A9" s="71" t="s">
        <v>122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72"/>
      <c r="M9" s="26"/>
    </row>
    <row r="10" spans="1:13" x14ac:dyDescent="0.25">
      <c r="A10" s="71" t="s">
        <v>73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72"/>
      <c r="M10" s="26"/>
    </row>
    <row r="11" spans="1:13" x14ac:dyDescent="0.25">
      <c r="A11" s="71" t="s">
        <v>152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72"/>
      <c r="M11" s="26"/>
    </row>
    <row r="12" spans="1:13" x14ac:dyDescent="0.25">
      <c r="A12" s="71"/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72"/>
      <c r="M12" s="26"/>
    </row>
    <row r="13" spans="1:13" s="130" customFormat="1" x14ac:dyDescent="0.25">
      <c r="A13" s="73" t="s">
        <v>191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72"/>
      <c r="M13" s="26"/>
    </row>
    <row r="14" spans="1:13" s="130" customFormat="1" x14ac:dyDescent="0.25">
      <c r="A14" s="71" t="s">
        <v>123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72"/>
    </row>
    <row r="15" spans="1:13" x14ac:dyDescent="0.25">
      <c r="A15" s="71" t="s">
        <v>120</v>
      </c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72"/>
    </row>
    <row r="16" spans="1:13" x14ac:dyDescent="0.25">
      <c r="A16" s="71"/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72"/>
    </row>
    <row r="17" spans="1:14" x14ac:dyDescent="0.25">
      <c r="A17" s="73" t="s">
        <v>35</v>
      </c>
      <c r="B17" s="274"/>
      <c r="C17" s="274"/>
      <c r="D17" s="274"/>
      <c r="E17" s="274"/>
      <c r="F17" s="274"/>
      <c r="G17" s="274"/>
      <c r="H17" s="274"/>
      <c r="I17" s="51"/>
      <c r="J17" s="51"/>
      <c r="K17" s="51"/>
      <c r="L17" s="72"/>
      <c r="M17" s="133"/>
      <c r="N17" s="133"/>
    </row>
    <row r="18" spans="1:14" x14ac:dyDescent="0.25">
      <c r="A18" s="71" t="s">
        <v>156</v>
      </c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72"/>
      <c r="M18" s="133"/>
      <c r="N18" s="133"/>
    </row>
    <row r="19" spans="1:14" x14ac:dyDescent="0.25">
      <c r="A19" s="71" t="s">
        <v>74</v>
      </c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72"/>
      <c r="M19" s="133"/>
      <c r="N19" s="133"/>
    </row>
    <row r="20" spans="1:14" x14ac:dyDescent="0.25">
      <c r="A20" s="7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72"/>
      <c r="M20" s="133"/>
      <c r="N20" s="133"/>
    </row>
    <row r="21" spans="1:14" x14ac:dyDescent="0.25">
      <c r="A21" s="73" t="s">
        <v>36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72"/>
      <c r="M21" s="133"/>
      <c r="N21" s="133"/>
    </row>
    <row r="22" spans="1:14" x14ac:dyDescent="0.25">
      <c r="A22" s="71" t="s">
        <v>157</v>
      </c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72"/>
      <c r="M22" s="133"/>
      <c r="N22" s="133"/>
    </row>
    <row r="23" spans="1:14" s="130" customFormat="1" x14ac:dyDescent="0.25">
      <c r="A23" s="71" t="s">
        <v>75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72"/>
      <c r="M23" s="133"/>
      <c r="N23" s="133"/>
    </row>
    <row r="24" spans="1:14" x14ac:dyDescent="0.25">
      <c r="A24" s="191" t="s">
        <v>155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72"/>
      <c r="M24" s="133"/>
      <c r="N24" s="133"/>
    </row>
    <row r="25" spans="1:14" s="141" customFormat="1" x14ac:dyDescent="0.25">
      <c r="A25" s="71"/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72"/>
      <c r="M25" s="133"/>
      <c r="N25" s="133"/>
    </row>
    <row r="26" spans="1:14" s="130" customFormat="1" x14ac:dyDescent="0.25">
      <c r="A26" s="73" t="s">
        <v>153</v>
      </c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72"/>
    </row>
    <row r="27" spans="1:14" x14ac:dyDescent="0.25">
      <c r="A27" s="71" t="s">
        <v>154</v>
      </c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72"/>
    </row>
    <row r="28" spans="1:14" s="130" customFormat="1" x14ac:dyDescent="0.25">
      <c r="A28" s="71" t="s">
        <v>192</v>
      </c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72"/>
    </row>
    <row r="29" spans="1:14" x14ac:dyDescent="0.25">
      <c r="A29" s="191" t="s">
        <v>165</v>
      </c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72"/>
    </row>
    <row r="30" spans="1:14" x14ac:dyDescent="0.25">
      <c r="A30" s="71"/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72"/>
    </row>
    <row r="31" spans="1:14" x14ac:dyDescent="0.25">
      <c r="A31" s="73" t="s">
        <v>68</v>
      </c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72"/>
      <c r="M31" s="26"/>
    </row>
    <row r="32" spans="1:14" x14ac:dyDescent="0.25">
      <c r="A32" s="71" t="s">
        <v>148</v>
      </c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72"/>
      <c r="M32" s="26"/>
    </row>
    <row r="33" spans="1:13" x14ac:dyDescent="0.25">
      <c r="A33" s="71" t="s">
        <v>147</v>
      </c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72"/>
      <c r="M33" s="26"/>
    </row>
    <row r="34" spans="1:13" s="130" customFormat="1" x14ac:dyDescent="0.25">
      <c r="A34" s="71" t="s">
        <v>151</v>
      </c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72"/>
      <c r="M34" s="26"/>
    </row>
    <row r="35" spans="1:13" x14ac:dyDescent="0.25">
      <c r="A35" s="71" t="s">
        <v>149</v>
      </c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72"/>
      <c r="M35" s="26"/>
    </row>
    <row r="36" spans="1:13" x14ac:dyDescent="0.25">
      <c r="A36" s="71" t="s">
        <v>39</v>
      </c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72"/>
      <c r="M36" s="26"/>
    </row>
    <row r="37" spans="1:13" x14ac:dyDescent="0.25">
      <c r="A37" s="71"/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72"/>
    </row>
    <row r="38" spans="1:13" s="130" customFormat="1" x14ac:dyDescent="0.25">
      <c r="A38" s="73" t="s">
        <v>132</v>
      </c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72"/>
    </row>
    <row r="39" spans="1:13" ht="15.75" thickBot="1" x14ac:dyDescent="0.3">
      <c r="A39" s="215" t="s">
        <v>150</v>
      </c>
      <c r="B39" s="74"/>
      <c r="C39" s="74"/>
      <c r="D39" s="74"/>
      <c r="E39" s="74"/>
      <c r="F39" s="74"/>
      <c r="G39" s="74"/>
      <c r="H39" s="74"/>
      <c r="I39" s="74"/>
      <c r="J39" s="74"/>
      <c r="K39" s="74"/>
      <c r="L39" s="75"/>
    </row>
    <row r="40" spans="1:13" ht="15.75" thickBot="1" x14ac:dyDescent="0.3"/>
    <row r="41" spans="1:13" x14ac:dyDescent="0.25">
      <c r="A41" s="255" t="s">
        <v>30</v>
      </c>
      <c r="B41" s="66"/>
      <c r="C41" s="66"/>
      <c r="D41" s="66"/>
      <c r="E41" s="66"/>
      <c r="F41" s="66"/>
      <c r="G41" s="40"/>
    </row>
    <row r="42" spans="1:13" x14ac:dyDescent="0.25">
      <c r="A42" s="256" t="s">
        <v>6</v>
      </c>
      <c r="B42" s="67" t="s">
        <v>18</v>
      </c>
      <c r="C42" s="67"/>
      <c r="D42" s="67"/>
      <c r="E42" s="67"/>
      <c r="F42" s="67"/>
      <c r="G42" s="41"/>
    </row>
    <row r="43" spans="1:13" x14ac:dyDescent="0.25">
      <c r="A43" s="256" t="s">
        <v>4</v>
      </c>
      <c r="B43" s="67" t="s">
        <v>19</v>
      </c>
      <c r="C43" s="67"/>
      <c r="D43" s="67"/>
      <c r="E43" s="67"/>
      <c r="F43" s="67"/>
      <c r="G43" s="41"/>
    </row>
    <row r="44" spans="1:13" x14ac:dyDescent="0.25">
      <c r="A44" s="256" t="s">
        <v>5</v>
      </c>
      <c r="B44" s="67" t="s">
        <v>27</v>
      </c>
      <c r="C44" s="67"/>
      <c r="D44" s="67"/>
      <c r="E44" s="67"/>
      <c r="F44" s="67"/>
      <c r="G44" s="41"/>
    </row>
    <row r="45" spans="1:13" x14ac:dyDescent="0.25">
      <c r="A45" s="256" t="s">
        <v>28</v>
      </c>
      <c r="B45" s="67" t="s">
        <v>29</v>
      </c>
      <c r="C45" s="67"/>
      <c r="D45" s="67"/>
      <c r="E45" s="67"/>
      <c r="F45" s="67"/>
      <c r="G45" s="41"/>
    </row>
    <row r="46" spans="1:13" x14ac:dyDescent="0.25">
      <c r="A46" s="256" t="s">
        <v>1</v>
      </c>
      <c r="B46" s="67" t="s">
        <v>20</v>
      </c>
      <c r="C46" s="67"/>
      <c r="D46" s="67"/>
      <c r="E46" s="67"/>
      <c r="F46" s="67"/>
      <c r="G46" s="41"/>
    </row>
    <row r="47" spans="1:13" x14ac:dyDescent="0.25">
      <c r="A47" s="256" t="s">
        <v>2</v>
      </c>
      <c r="B47" s="67" t="s">
        <v>21</v>
      </c>
      <c r="C47" s="67"/>
      <c r="D47" s="67"/>
      <c r="E47" s="67"/>
      <c r="F47" s="67"/>
      <c r="G47" s="41"/>
    </row>
    <row r="48" spans="1:13" x14ac:dyDescent="0.25">
      <c r="A48" s="256" t="s">
        <v>8</v>
      </c>
      <c r="B48" s="67" t="s">
        <v>22</v>
      </c>
      <c r="C48" s="67"/>
      <c r="D48" s="67"/>
      <c r="E48" s="67"/>
      <c r="F48" s="67"/>
      <c r="G48" s="41"/>
    </row>
    <row r="49" spans="1:7" x14ac:dyDescent="0.25">
      <c r="A49" s="256" t="s">
        <v>23</v>
      </c>
      <c r="B49" s="67" t="s">
        <v>24</v>
      </c>
      <c r="C49" s="67"/>
      <c r="D49" s="67"/>
      <c r="E49" s="67"/>
      <c r="F49" s="67"/>
      <c r="G49" s="41"/>
    </row>
    <row r="50" spans="1:7" x14ac:dyDescent="0.25">
      <c r="A50" s="256" t="s">
        <v>17</v>
      </c>
      <c r="B50" s="67" t="s">
        <v>25</v>
      </c>
      <c r="C50" s="67"/>
      <c r="D50" s="67"/>
      <c r="E50" s="67"/>
      <c r="F50" s="67"/>
      <c r="G50" s="41"/>
    </row>
    <row r="51" spans="1:7" ht="15.75" thickBot="1" x14ac:dyDescent="0.3">
      <c r="A51" s="257" t="s">
        <v>9</v>
      </c>
      <c r="B51" s="68" t="s">
        <v>26</v>
      </c>
      <c r="C51" s="68"/>
      <c r="D51" s="68"/>
      <c r="E51" s="68"/>
      <c r="F51" s="68"/>
      <c r="G51" s="42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zoomScale="85" zoomScaleNormal="85" workbookViewId="0">
      <selection activeCell="D8" sqref="D8"/>
    </sheetView>
  </sheetViews>
  <sheetFormatPr defaultRowHeight="15" x14ac:dyDescent="0.25"/>
  <cols>
    <col min="1" max="1" width="45.42578125" style="220" customWidth="1"/>
    <col min="2" max="2" width="47.28515625" customWidth="1"/>
    <col min="3" max="3" width="45.140625" style="124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71" t="str">
        <f>' Inf Conc'!A2</f>
        <v>Delta Diablo Sanitation District</v>
      </c>
      <c r="B1" s="272"/>
    </row>
    <row r="2" spans="1:4" ht="25.5" customHeight="1" thickBot="1" x14ac:dyDescent="0.3">
      <c r="A2" s="347" t="s">
        <v>110</v>
      </c>
      <c r="B2" s="346"/>
      <c r="C2" s="345" t="s">
        <v>77</v>
      </c>
      <c r="D2" s="346"/>
    </row>
    <row r="3" spans="1:4" ht="15.75" customHeight="1" x14ac:dyDescent="0.25">
      <c r="A3" s="239" t="s">
        <v>144</v>
      </c>
      <c r="B3" s="236"/>
      <c r="C3" s="43" t="s">
        <v>78</v>
      </c>
      <c r="D3" s="45" t="s">
        <v>79</v>
      </c>
    </row>
    <row r="4" spans="1:4" x14ac:dyDescent="0.25">
      <c r="A4" s="240" t="s">
        <v>145</v>
      </c>
      <c r="B4" s="237"/>
      <c r="C4" s="44" t="s">
        <v>80</v>
      </c>
      <c r="D4" s="46">
        <v>41212</v>
      </c>
    </row>
    <row r="5" spans="1:4" ht="30.75" thickBot="1" x14ac:dyDescent="0.3">
      <c r="A5" s="241" t="s">
        <v>130</v>
      </c>
      <c r="B5" s="238"/>
      <c r="C5" s="44" t="s">
        <v>81</v>
      </c>
      <c r="D5" s="46">
        <v>41304</v>
      </c>
    </row>
    <row r="6" spans="1:4" x14ac:dyDescent="0.25">
      <c r="C6" s="44" t="s">
        <v>82</v>
      </c>
      <c r="D6" s="46">
        <v>41394</v>
      </c>
    </row>
    <row r="7" spans="1:4" x14ac:dyDescent="0.25">
      <c r="C7" s="44" t="s">
        <v>83</v>
      </c>
      <c r="D7" s="46" t="s">
        <v>91</v>
      </c>
    </row>
    <row r="8" spans="1:4" x14ac:dyDescent="0.25">
      <c r="B8" s="133"/>
      <c r="C8" s="233" t="s">
        <v>88</v>
      </c>
      <c r="D8" s="47">
        <v>41486</v>
      </c>
    </row>
    <row r="9" spans="1:4" s="130" customFormat="1" x14ac:dyDescent="0.25">
      <c r="B9" s="133"/>
      <c r="C9" s="44" t="s">
        <v>84</v>
      </c>
      <c r="D9" s="46">
        <v>41577</v>
      </c>
    </row>
    <row r="10" spans="1:4" s="130" customFormat="1" x14ac:dyDescent="0.25">
      <c r="A10" s="220"/>
      <c r="B10" s="133"/>
      <c r="C10" s="44" t="s">
        <v>85</v>
      </c>
      <c r="D10" s="46">
        <v>41669</v>
      </c>
    </row>
    <row r="11" spans="1:4" s="130" customFormat="1" x14ac:dyDescent="0.25">
      <c r="A11" s="220"/>
      <c r="C11" s="44" t="s">
        <v>86</v>
      </c>
      <c r="D11" s="46">
        <v>41759</v>
      </c>
    </row>
    <row r="12" spans="1:4" s="130" customFormat="1" x14ac:dyDescent="0.25">
      <c r="A12" s="220"/>
      <c r="C12" s="44" t="s">
        <v>87</v>
      </c>
      <c r="D12" s="46" t="s">
        <v>90</v>
      </c>
    </row>
    <row r="13" spans="1:4" s="130" customFormat="1" ht="15.75" thickBot="1" x14ac:dyDescent="0.3">
      <c r="A13" s="220"/>
      <c r="C13" s="246" t="s">
        <v>89</v>
      </c>
      <c r="D13" s="48">
        <v>41851</v>
      </c>
    </row>
    <row r="14" spans="1:4" s="130" customFormat="1" x14ac:dyDescent="0.25">
      <c r="A14" s="234" t="s">
        <v>142</v>
      </c>
      <c r="B14" s="235"/>
      <c r="C14" s="49"/>
      <c r="D14" s="142"/>
    </row>
    <row r="15" spans="1:4" s="130" customFormat="1" ht="15.75" thickBot="1" x14ac:dyDescent="0.3">
      <c r="A15" s="220"/>
      <c r="C15" s="49"/>
      <c r="D15" s="142"/>
    </row>
    <row r="16" spans="1:4" s="130" customFormat="1" x14ac:dyDescent="0.25">
      <c r="A16" s="348" t="s">
        <v>140</v>
      </c>
      <c r="B16" s="349"/>
      <c r="C16" s="49"/>
      <c r="D16" s="142"/>
    </row>
    <row r="17" spans="1:5" s="130" customFormat="1" ht="15.75" thickBot="1" x14ac:dyDescent="0.3">
      <c r="A17" s="350"/>
      <c r="B17" s="351"/>
      <c r="C17" s="49"/>
      <c r="D17" s="142"/>
    </row>
    <row r="18" spans="1:5" s="130" customFormat="1" ht="15.75" thickBot="1" x14ac:dyDescent="0.3">
      <c r="A18" s="231" t="s">
        <v>141</v>
      </c>
      <c r="B18" s="232"/>
      <c r="C18" s="49"/>
      <c r="D18" s="142"/>
    </row>
    <row r="19" spans="1:5" s="130" customFormat="1" ht="15" customHeight="1" thickBot="1" x14ac:dyDescent="0.3">
      <c r="A19" s="220"/>
      <c r="C19" s="49"/>
      <c r="D19" s="142"/>
    </row>
    <row r="20" spans="1:5" s="130" customFormat="1" ht="19.5" thickBot="1" x14ac:dyDescent="0.35">
      <c r="A20" s="341" t="s">
        <v>138</v>
      </c>
      <c r="B20" s="342"/>
      <c r="C20" s="343"/>
      <c r="D20" s="195"/>
      <c r="E20" s="142"/>
    </row>
    <row r="21" spans="1:5" s="130" customFormat="1" ht="16.5" thickBot="1" x14ac:dyDescent="0.3">
      <c r="A21" s="229" t="s">
        <v>133</v>
      </c>
      <c r="B21" s="219" t="s">
        <v>134</v>
      </c>
      <c r="C21" s="265" t="s">
        <v>135</v>
      </c>
      <c r="D21" s="195"/>
      <c r="E21" s="142"/>
    </row>
    <row r="22" spans="1:5" s="130" customFormat="1" x14ac:dyDescent="0.25">
      <c r="A22" s="221" t="s">
        <v>92</v>
      </c>
      <c r="B22" s="120" t="s">
        <v>96</v>
      </c>
      <c r="C22" s="120" t="s">
        <v>96</v>
      </c>
      <c r="D22" s="195"/>
      <c r="E22" s="142"/>
    </row>
    <row r="23" spans="1:5" s="130" customFormat="1" ht="30" x14ac:dyDescent="0.25">
      <c r="A23" s="222" t="s">
        <v>93</v>
      </c>
      <c r="B23" s="121" t="s">
        <v>72</v>
      </c>
      <c r="C23" s="123" t="s">
        <v>146</v>
      </c>
      <c r="D23" s="195"/>
      <c r="E23" s="142"/>
    </row>
    <row r="24" spans="1:5" s="130" customFormat="1" x14ac:dyDescent="0.25">
      <c r="A24" s="222" t="s">
        <v>94</v>
      </c>
      <c r="B24" s="121" t="s">
        <v>70</v>
      </c>
      <c r="C24" s="121" t="s">
        <v>107</v>
      </c>
      <c r="D24" s="195"/>
      <c r="E24" s="142"/>
    </row>
    <row r="25" spans="1:5" s="130" customFormat="1" ht="15.75" thickBot="1" x14ac:dyDescent="0.3">
      <c r="A25" s="223" t="s">
        <v>95</v>
      </c>
      <c r="B25" s="122" t="s">
        <v>105</v>
      </c>
      <c r="C25" s="122" t="s">
        <v>106</v>
      </c>
      <c r="D25" s="195"/>
      <c r="E25" s="142"/>
    </row>
    <row r="26" spans="1:5" s="130" customFormat="1" ht="15.75" thickBot="1" x14ac:dyDescent="0.3">
      <c r="A26" s="220"/>
      <c r="C26" s="125"/>
      <c r="D26" s="195"/>
      <c r="E26" s="142"/>
    </row>
    <row r="27" spans="1:5" s="130" customFormat="1" ht="16.5" thickBot="1" x14ac:dyDescent="0.3">
      <c r="A27" s="229" t="s">
        <v>136</v>
      </c>
      <c r="B27" s="219" t="s">
        <v>134</v>
      </c>
      <c r="C27" s="265" t="s">
        <v>135</v>
      </c>
      <c r="D27" s="195"/>
      <c r="E27" s="142"/>
    </row>
    <row r="28" spans="1:5" s="130" customFormat="1" x14ac:dyDescent="0.25">
      <c r="A28" s="221" t="s">
        <v>92</v>
      </c>
      <c r="B28" s="120" t="s">
        <v>96</v>
      </c>
      <c r="C28" s="120" t="s">
        <v>96</v>
      </c>
      <c r="D28" s="195"/>
      <c r="E28" s="142"/>
    </row>
    <row r="29" spans="1:5" s="130" customFormat="1" ht="30" x14ac:dyDescent="0.25">
      <c r="A29" s="222" t="s">
        <v>93</v>
      </c>
      <c r="B29" s="121" t="s">
        <v>72</v>
      </c>
      <c r="C29" s="123" t="s">
        <v>146</v>
      </c>
      <c r="D29" s="195"/>
      <c r="E29" s="142"/>
    </row>
    <row r="30" spans="1:5" s="130" customFormat="1" x14ac:dyDescent="0.25">
      <c r="A30" s="222" t="s">
        <v>94</v>
      </c>
      <c r="B30" s="121" t="s">
        <v>70</v>
      </c>
      <c r="C30" s="121" t="s">
        <v>107</v>
      </c>
      <c r="D30" s="195"/>
      <c r="E30" s="142"/>
    </row>
    <row r="31" spans="1:5" s="130" customFormat="1" ht="15.75" thickBot="1" x14ac:dyDescent="0.3">
      <c r="A31" s="223" t="s">
        <v>95</v>
      </c>
      <c r="B31" s="122" t="s">
        <v>71</v>
      </c>
      <c r="C31" s="122" t="s">
        <v>71</v>
      </c>
      <c r="D31" s="195"/>
      <c r="E31" s="142"/>
    </row>
    <row r="32" spans="1:5" s="130" customFormat="1" ht="15.75" thickBot="1" x14ac:dyDescent="0.3">
      <c r="A32" s="220"/>
      <c r="C32" s="125"/>
      <c r="D32" s="195"/>
      <c r="E32" s="142"/>
    </row>
    <row r="33" spans="1:5" s="130" customFormat="1" ht="16.5" thickBot="1" x14ac:dyDescent="0.3">
      <c r="A33" s="229" t="s">
        <v>137</v>
      </c>
      <c r="B33" s="219" t="s">
        <v>134</v>
      </c>
      <c r="C33" s="265" t="s">
        <v>135</v>
      </c>
      <c r="D33" s="195"/>
      <c r="E33" s="142"/>
    </row>
    <row r="34" spans="1:5" s="130" customFormat="1" x14ac:dyDescent="0.25">
      <c r="A34" s="221" t="s">
        <v>92</v>
      </c>
      <c r="B34" s="120" t="s">
        <v>96</v>
      </c>
      <c r="C34" s="120" t="s">
        <v>96</v>
      </c>
      <c r="D34" s="195"/>
      <c r="E34" s="142"/>
    </row>
    <row r="35" spans="1:5" s="130" customFormat="1" ht="30" x14ac:dyDescent="0.25">
      <c r="A35" s="222" t="s">
        <v>93</v>
      </c>
      <c r="B35" s="121" t="s">
        <v>108</v>
      </c>
      <c r="C35" s="123" t="s">
        <v>125</v>
      </c>
      <c r="D35" s="195"/>
      <c r="E35" s="142"/>
    </row>
    <row r="36" spans="1:5" s="130" customFormat="1" x14ac:dyDescent="0.25">
      <c r="A36" s="222" t="s">
        <v>94</v>
      </c>
      <c r="B36" s="121" t="s">
        <v>70</v>
      </c>
      <c r="C36" s="121" t="s">
        <v>107</v>
      </c>
      <c r="D36" s="195"/>
      <c r="E36" s="142"/>
    </row>
    <row r="37" spans="1:5" s="130" customFormat="1" ht="15.75" thickBot="1" x14ac:dyDescent="0.3">
      <c r="A37" s="223" t="s">
        <v>95</v>
      </c>
      <c r="B37" s="122" t="s">
        <v>71</v>
      </c>
      <c r="C37" s="122" t="s">
        <v>71</v>
      </c>
      <c r="D37" s="195"/>
      <c r="E37" s="142"/>
    </row>
    <row r="38" spans="1:5" s="130" customFormat="1" ht="15.75" thickBot="1" x14ac:dyDescent="0.3">
      <c r="A38" s="220"/>
      <c r="C38" s="125"/>
      <c r="D38" s="195"/>
      <c r="E38" s="142"/>
    </row>
    <row r="39" spans="1:5" s="130" customFormat="1" ht="16.5" thickBot="1" x14ac:dyDescent="0.3">
      <c r="A39" s="230" t="s">
        <v>139</v>
      </c>
      <c r="B39" s="218"/>
      <c r="C39" s="125"/>
      <c r="D39" s="195"/>
      <c r="E39" s="142"/>
    </row>
    <row r="40" spans="1:5" s="130" customFormat="1" ht="15.75" thickBot="1" x14ac:dyDescent="0.3">
      <c r="A40" s="225" t="s">
        <v>111</v>
      </c>
      <c r="B40" s="217" t="s">
        <v>126</v>
      </c>
      <c r="C40" s="125"/>
      <c r="D40" s="195"/>
      <c r="E40" s="142"/>
    </row>
    <row r="41" spans="1:5" s="130" customFormat="1" x14ac:dyDescent="0.25">
      <c r="A41" s="220"/>
      <c r="C41" s="125"/>
      <c r="D41" s="195"/>
      <c r="E41" s="142"/>
    </row>
    <row r="42" spans="1:5" s="130" customFormat="1" x14ac:dyDescent="0.25">
      <c r="C42" s="125"/>
      <c r="D42" s="195"/>
      <c r="E42" s="142"/>
    </row>
    <row r="43" spans="1:5" s="130" customFormat="1" x14ac:dyDescent="0.25">
      <c r="C43" s="125"/>
      <c r="D43" s="195"/>
      <c r="E43" s="142"/>
    </row>
    <row r="44" spans="1:5" s="130" customFormat="1" x14ac:dyDescent="0.25">
      <c r="C44" s="125"/>
      <c r="D44" s="195"/>
      <c r="E44" s="142"/>
    </row>
    <row r="45" spans="1:5" s="130" customFormat="1" x14ac:dyDescent="0.25">
      <c r="C45" s="125"/>
      <c r="D45" s="195"/>
      <c r="E45" s="142"/>
    </row>
    <row r="46" spans="1:5" s="130" customFormat="1" x14ac:dyDescent="0.25">
      <c r="C46" s="125"/>
      <c r="D46" s="195"/>
      <c r="E46" s="142"/>
    </row>
    <row r="47" spans="1:5" s="130" customFormat="1" x14ac:dyDescent="0.25">
      <c r="C47" s="125"/>
      <c r="D47" s="195"/>
      <c r="E47" s="142"/>
    </row>
    <row r="48" spans="1:5" s="130" customFormat="1" x14ac:dyDescent="0.25">
      <c r="C48" s="125"/>
      <c r="D48" s="195"/>
      <c r="E48" s="142"/>
    </row>
    <row r="49" spans="1:5" s="130" customFormat="1" x14ac:dyDescent="0.25">
      <c r="C49" s="125"/>
      <c r="D49" s="195"/>
      <c r="E49" s="142"/>
    </row>
    <row r="50" spans="1:5" s="130" customFormat="1" x14ac:dyDescent="0.25">
      <c r="C50" s="125"/>
      <c r="D50" s="195"/>
      <c r="E50" s="142"/>
    </row>
    <row r="51" spans="1:5" s="130" customFormat="1" ht="15" customHeight="1" x14ac:dyDescent="0.25">
      <c r="C51" s="125"/>
      <c r="D51" s="195"/>
      <c r="E51" s="142"/>
    </row>
    <row r="52" spans="1:5" s="130" customFormat="1" ht="15" customHeight="1" x14ac:dyDescent="0.25">
      <c r="C52" s="125"/>
      <c r="D52" s="195"/>
      <c r="E52" s="142"/>
    </row>
    <row r="53" spans="1:5" s="130" customFormat="1" ht="17.25" customHeight="1" x14ac:dyDescent="0.25">
      <c r="C53" s="125"/>
      <c r="D53" s="49"/>
      <c r="E53" s="226"/>
    </row>
    <row r="54" spans="1:5" s="130" customFormat="1" ht="17.25" customHeight="1" x14ac:dyDescent="0.25">
      <c r="A54" s="195"/>
      <c r="B54" s="142"/>
      <c r="C54" s="125"/>
      <c r="D54" s="49"/>
      <c r="E54" s="226"/>
    </row>
    <row r="55" spans="1:5" x14ac:dyDescent="0.25">
      <c r="A55" s="224"/>
      <c r="B55" s="227"/>
    </row>
    <row r="56" spans="1:5" x14ac:dyDescent="0.25">
      <c r="A56" s="224"/>
      <c r="B56" s="133"/>
    </row>
    <row r="57" spans="1:5" x14ac:dyDescent="0.25">
      <c r="A57" s="224"/>
      <c r="B57" s="133"/>
    </row>
    <row r="58" spans="1:5" x14ac:dyDescent="0.25">
      <c r="A58" s="224"/>
      <c r="B58" s="133"/>
    </row>
    <row r="59" spans="1:5" x14ac:dyDescent="0.25">
      <c r="A59" s="228"/>
      <c r="B59" s="133"/>
    </row>
    <row r="60" spans="1:5" x14ac:dyDescent="0.25">
      <c r="A60" s="228"/>
      <c r="B60" s="133"/>
    </row>
    <row r="61" spans="1:5" x14ac:dyDescent="0.25">
      <c r="A61" s="228"/>
      <c r="B61" s="133"/>
    </row>
    <row r="62" spans="1:5" ht="18.75" x14ac:dyDescent="0.25">
      <c r="A62" s="344"/>
      <c r="B62" s="344"/>
    </row>
    <row r="63" spans="1:5" x14ac:dyDescent="0.25">
      <c r="A63" s="195"/>
      <c r="B63" s="195"/>
    </row>
    <row r="64" spans="1:5" x14ac:dyDescent="0.25">
      <c r="A64" s="49"/>
      <c r="B64" s="226"/>
    </row>
    <row r="65" spans="1:3" x14ac:dyDescent="0.25">
      <c r="A65" s="49"/>
      <c r="B65" s="226"/>
    </row>
    <row r="66" spans="1:3" x14ac:dyDescent="0.25">
      <c r="A66" s="49"/>
      <c r="B66" s="226"/>
    </row>
    <row r="67" spans="1:3" x14ac:dyDescent="0.25">
      <c r="A67" s="49"/>
      <c r="B67" s="226"/>
    </row>
    <row r="68" spans="1:3" x14ac:dyDescent="0.25">
      <c r="A68" s="195"/>
      <c r="B68" s="142"/>
    </row>
    <row r="69" spans="1:3" x14ac:dyDescent="0.25">
      <c r="A69" s="49"/>
      <c r="B69" s="226"/>
    </row>
    <row r="70" spans="1:3" ht="15.75" customHeight="1" x14ac:dyDescent="0.25">
      <c r="A70" s="49"/>
      <c r="B70" s="226"/>
      <c r="C70"/>
    </row>
    <row r="71" spans="1:3" x14ac:dyDescent="0.25">
      <c r="A71" s="49"/>
      <c r="B71" s="226"/>
    </row>
    <row r="72" spans="1:3" x14ac:dyDescent="0.25">
      <c r="A72" s="49"/>
      <c r="B72" s="226"/>
    </row>
    <row r="73" spans="1:3" x14ac:dyDescent="0.25">
      <c r="A73" s="49"/>
      <c r="B73" s="142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N62"/>
  <sheetViews>
    <sheetView zoomScaleNormal="100" workbookViewId="0">
      <selection activeCell="O12" sqref="O12"/>
    </sheetView>
  </sheetViews>
  <sheetFormatPr defaultRowHeight="15" x14ac:dyDescent="0.25"/>
  <cols>
    <col min="1" max="1" width="11.28515625" style="94" bestFit="1" customWidth="1"/>
    <col min="2" max="2" width="10.140625" customWidth="1"/>
    <col min="3" max="3" width="6.85546875" customWidth="1"/>
    <col min="4" max="4" width="7.140625" customWidth="1"/>
    <col min="5" max="5" width="7.28515625" customWidth="1"/>
    <col min="6" max="6" width="6" customWidth="1"/>
    <col min="7" max="7" width="8" customWidth="1"/>
    <col min="8" max="8" width="6.5703125" bestFit="1" customWidth="1"/>
    <col min="9" max="11" width="6" customWidth="1"/>
    <col min="12" max="12" width="6.42578125" bestFit="1" customWidth="1"/>
  </cols>
  <sheetData>
    <row r="1" spans="1:12" ht="24" thickBot="1" x14ac:dyDescent="0.4">
      <c r="A1" s="181" t="s">
        <v>121</v>
      </c>
      <c r="B1" s="181"/>
      <c r="C1" s="181"/>
      <c r="D1" s="181"/>
      <c r="E1" s="181"/>
      <c r="F1" s="181"/>
      <c r="G1" s="181"/>
      <c r="H1" s="181"/>
      <c r="I1" s="53"/>
      <c r="K1" s="97"/>
      <c r="L1" s="53"/>
    </row>
    <row r="2" spans="1:12" s="52" customFormat="1" ht="18.75" x14ac:dyDescent="0.3">
      <c r="A2" s="175" t="s">
        <v>222</v>
      </c>
      <c r="B2" s="176"/>
      <c r="C2" s="176"/>
      <c r="D2" s="176"/>
      <c r="E2" s="176"/>
      <c r="F2" s="176"/>
      <c r="G2" s="176"/>
      <c r="H2" s="176"/>
      <c r="I2" s="176"/>
      <c r="K2" s="25"/>
      <c r="L2" s="25"/>
    </row>
    <row r="3" spans="1:12" s="52" customFormat="1" ht="19.5" thickBot="1" x14ac:dyDescent="0.35">
      <c r="A3" s="178" t="s">
        <v>223</v>
      </c>
      <c r="B3" s="179"/>
      <c r="C3" s="179"/>
      <c r="D3" s="179"/>
      <c r="E3" s="179"/>
      <c r="F3" s="179"/>
      <c r="G3" s="179"/>
      <c r="H3" s="179"/>
      <c r="I3" s="179"/>
      <c r="K3" s="25"/>
      <c r="L3" s="25"/>
    </row>
    <row r="4" spans="1:12" ht="19.5" thickBot="1" x14ac:dyDescent="0.35"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1:12" ht="39" customHeight="1" x14ac:dyDescent="0.25">
      <c r="A5" s="247" t="s">
        <v>34</v>
      </c>
      <c r="B5" s="3" t="s">
        <v>0</v>
      </c>
      <c r="C5" s="352" t="s">
        <v>13</v>
      </c>
      <c r="D5" s="353"/>
      <c r="E5" s="102" t="s">
        <v>56</v>
      </c>
      <c r="F5" s="104" t="s">
        <v>57</v>
      </c>
      <c r="G5" s="104" t="s">
        <v>63</v>
      </c>
      <c r="H5" s="104" t="s">
        <v>64</v>
      </c>
      <c r="I5" s="104" t="s">
        <v>58</v>
      </c>
      <c r="J5" s="104" t="s">
        <v>59</v>
      </c>
      <c r="K5" s="37" t="s">
        <v>60</v>
      </c>
      <c r="L5" s="38" t="s">
        <v>61</v>
      </c>
    </row>
    <row r="6" spans="1:12" ht="38.25" thickBot="1" x14ac:dyDescent="0.3">
      <c r="A6" s="248"/>
      <c r="B6" s="8" t="s">
        <v>33</v>
      </c>
      <c r="C6" s="57" t="s">
        <v>14</v>
      </c>
      <c r="D6" s="58" t="s">
        <v>10</v>
      </c>
      <c r="E6" s="105" t="s">
        <v>37</v>
      </c>
      <c r="F6" s="106"/>
      <c r="G6" s="106"/>
      <c r="H6" s="106"/>
      <c r="I6" s="106"/>
      <c r="J6" s="106"/>
      <c r="K6" s="107" t="s">
        <v>99</v>
      </c>
      <c r="L6" s="109"/>
    </row>
    <row r="7" spans="1:12" ht="16.5" customHeight="1" x14ac:dyDescent="0.25">
      <c r="A7" s="331" t="s">
        <v>214</v>
      </c>
      <c r="B7" s="333">
        <v>41109</v>
      </c>
      <c r="C7" s="268">
        <v>12.9</v>
      </c>
      <c r="D7" s="268">
        <v>17.600000000000001</v>
      </c>
      <c r="E7" s="167">
        <f t="shared" ref="E7:E26" si="0">SUM(F7,G7,H7)</f>
        <v>46.057000000000002</v>
      </c>
      <c r="F7" s="269">
        <v>46</v>
      </c>
      <c r="G7" s="269">
        <v>3.9E-2</v>
      </c>
      <c r="H7" s="268">
        <v>1.7999999999999999E-2</v>
      </c>
      <c r="I7" s="269">
        <v>32</v>
      </c>
      <c r="J7" s="269">
        <v>7.5</v>
      </c>
      <c r="K7" s="269">
        <v>3.4</v>
      </c>
      <c r="L7" s="268">
        <v>316</v>
      </c>
    </row>
    <row r="8" spans="1:12" ht="16.5" customHeight="1" x14ac:dyDescent="0.25">
      <c r="A8" s="332" t="s">
        <v>215</v>
      </c>
      <c r="B8" s="334">
        <v>41248</v>
      </c>
      <c r="C8" s="268">
        <v>13.9</v>
      </c>
      <c r="D8" s="268">
        <v>19.8</v>
      </c>
      <c r="E8" s="167">
        <f t="shared" si="0"/>
        <v>44.160000000000004</v>
      </c>
      <c r="F8" s="269">
        <v>44</v>
      </c>
      <c r="G8" s="269">
        <v>7.0000000000000007E-2</v>
      </c>
      <c r="H8" s="268">
        <v>0.09</v>
      </c>
      <c r="I8" s="269">
        <v>32</v>
      </c>
      <c r="J8" s="269">
        <v>5.4</v>
      </c>
      <c r="K8" s="269">
        <v>3.1</v>
      </c>
      <c r="L8" s="268">
        <v>292</v>
      </c>
    </row>
    <row r="9" spans="1:12" s="52" customFormat="1" ht="16.5" customHeight="1" x14ac:dyDescent="0.25">
      <c r="A9" s="145" t="s">
        <v>226</v>
      </c>
      <c r="B9" s="31">
        <v>41444</v>
      </c>
      <c r="C9" s="268">
        <v>12.9</v>
      </c>
      <c r="D9" s="268">
        <v>22.6</v>
      </c>
      <c r="E9" s="167">
        <f t="shared" si="0"/>
        <v>55.302</v>
      </c>
      <c r="F9" s="269">
        <v>55</v>
      </c>
      <c r="G9" s="269">
        <v>0.3</v>
      </c>
      <c r="H9" s="268">
        <v>2E-3</v>
      </c>
      <c r="I9" s="269">
        <v>36</v>
      </c>
      <c r="J9" s="269">
        <v>7.7</v>
      </c>
      <c r="K9" s="269">
        <v>4.2</v>
      </c>
      <c r="L9" s="268">
        <v>436</v>
      </c>
    </row>
    <row r="10" spans="1:12" s="52" customFormat="1" ht="16.5" customHeight="1" x14ac:dyDescent="0.25">
      <c r="A10" s="145"/>
      <c r="B10" s="31"/>
      <c r="C10" s="268"/>
      <c r="D10" s="268"/>
      <c r="E10" s="167">
        <f t="shared" si="0"/>
        <v>0</v>
      </c>
      <c r="F10" s="269"/>
      <c r="G10" s="269"/>
      <c r="H10" s="268"/>
      <c r="I10" s="269"/>
      <c r="J10" s="269"/>
      <c r="K10" s="269"/>
      <c r="L10" s="268"/>
    </row>
    <row r="11" spans="1:12" s="52" customFormat="1" ht="16.5" customHeight="1" x14ac:dyDescent="0.25">
      <c r="A11" s="145"/>
      <c r="B11" s="31"/>
      <c r="C11" s="268"/>
      <c r="D11" s="268"/>
      <c r="E11" s="167">
        <f t="shared" si="0"/>
        <v>0</v>
      </c>
      <c r="F11" s="269"/>
      <c r="G11" s="269"/>
      <c r="H11" s="268"/>
      <c r="I11" s="269"/>
      <c r="J11" s="269"/>
      <c r="K11" s="269"/>
      <c r="L11" s="268"/>
    </row>
    <row r="12" spans="1:12" s="52" customFormat="1" ht="16.5" customHeight="1" x14ac:dyDescent="0.25">
      <c r="A12" s="145"/>
      <c r="B12" s="31"/>
      <c r="C12" s="268"/>
      <c r="D12" s="268"/>
      <c r="E12" s="167">
        <f t="shared" si="0"/>
        <v>0</v>
      </c>
      <c r="F12" s="269"/>
      <c r="G12" s="269"/>
      <c r="H12" s="268"/>
      <c r="I12" s="269"/>
      <c r="J12" s="269"/>
      <c r="K12" s="269"/>
      <c r="L12" s="268"/>
    </row>
    <row r="13" spans="1:12" s="52" customFormat="1" ht="16.5" customHeight="1" x14ac:dyDescent="0.25">
      <c r="A13" s="145"/>
      <c r="B13" s="31"/>
      <c r="C13" s="268"/>
      <c r="D13" s="268"/>
      <c r="E13" s="167">
        <f t="shared" si="0"/>
        <v>0</v>
      </c>
      <c r="F13" s="269"/>
      <c r="G13" s="269"/>
      <c r="H13" s="268"/>
      <c r="I13" s="269"/>
      <c r="J13" s="269"/>
      <c r="K13" s="269"/>
      <c r="L13" s="268"/>
    </row>
    <row r="14" spans="1:12" s="52" customFormat="1" ht="16.5" customHeight="1" x14ac:dyDescent="0.25">
      <c r="A14" s="145"/>
      <c r="B14" s="31"/>
      <c r="C14" s="268"/>
      <c r="D14" s="268"/>
      <c r="E14" s="167">
        <f t="shared" si="0"/>
        <v>0</v>
      </c>
      <c r="F14" s="269"/>
      <c r="G14" s="269"/>
      <c r="H14" s="268"/>
      <c r="I14" s="269"/>
      <c r="J14" s="269"/>
      <c r="K14" s="269"/>
      <c r="L14" s="268"/>
    </row>
    <row r="15" spans="1:12" s="52" customFormat="1" ht="16.5" customHeight="1" x14ac:dyDescent="0.25">
      <c r="A15" s="145"/>
      <c r="B15" s="31"/>
      <c r="C15" s="268"/>
      <c r="D15" s="268"/>
      <c r="E15" s="167">
        <f t="shared" si="0"/>
        <v>0</v>
      </c>
      <c r="F15" s="269"/>
      <c r="G15" s="269"/>
      <c r="H15" s="268"/>
      <c r="I15" s="269"/>
      <c r="J15" s="269"/>
      <c r="K15" s="269"/>
      <c r="L15" s="268"/>
    </row>
    <row r="16" spans="1:12" s="52" customFormat="1" ht="16.5" customHeight="1" x14ac:dyDescent="0.25">
      <c r="A16" s="145"/>
      <c r="B16" s="31"/>
      <c r="C16" s="268"/>
      <c r="D16" s="268"/>
      <c r="E16" s="167">
        <f t="shared" si="0"/>
        <v>0</v>
      </c>
      <c r="F16" s="269"/>
      <c r="G16" s="269"/>
      <c r="H16" s="268"/>
      <c r="I16" s="269"/>
      <c r="J16" s="269"/>
      <c r="K16" s="269"/>
      <c r="L16" s="268"/>
    </row>
    <row r="17" spans="1:14" s="52" customFormat="1" ht="16.5" customHeight="1" x14ac:dyDescent="0.25">
      <c r="A17" s="145"/>
      <c r="B17" s="31"/>
      <c r="C17" s="268"/>
      <c r="D17" s="268"/>
      <c r="E17" s="167">
        <f t="shared" si="0"/>
        <v>0</v>
      </c>
      <c r="F17" s="269"/>
      <c r="G17" s="269"/>
      <c r="H17" s="268"/>
      <c r="I17" s="269"/>
      <c r="J17" s="269"/>
      <c r="K17" s="269"/>
      <c r="L17" s="268"/>
    </row>
    <row r="18" spans="1:14" s="52" customFormat="1" ht="16.5" customHeight="1" x14ac:dyDescent="0.25">
      <c r="A18" s="145"/>
      <c r="B18" s="31"/>
      <c r="C18" s="268"/>
      <c r="D18" s="268"/>
      <c r="E18" s="167">
        <f t="shared" si="0"/>
        <v>0</v>
      </c>
      <c r="F18" s="269"/>
      <c r="G18" s="269"/>
      <c r="H18" s="268"/>
      <c r="I18" s="269"/>
      <c r="J18" s="269"/>
      <c r="K18" s="269"/>
      <c r="L18" s="268"/>
    </row>
    <row r="19" spans="1:14" s="141" customFormat="1" ht="16.5" customHeight="1" x14ac:dyDescent="0.25">
      <c r="A19" s="145"/>
      <c r="B19" s="31"/>
      <c r="C19" s="268"/>
      <c r="D19" s="268"/>
      <c r="E19" s="167">
        <f t="shared" si="0"/>
        <v>0</v>
      </c>
      <c r="F19" s="269"/>
      <c r="G19" s="269"/>
      <c r="H19" s="268"/>
      <c r="I19" s="269"/>
      <c r="J19" s="269"/>
      <c r="K19" s="269"/>
      <c r="L19" s="268"/>
    </row>
    <row r="20" spans="1:14" s="141" customFormat="1" ht="16.5" customHeight="1" x14ac:dyDescent="0.25">
      <c r="A20" s="145"/>
      <c r="B20" s="31"/>
      <c r="C20" s="268"/>
      <c r="D20" s="268"/>
      <c r="E20" s="167">
        <f t="shared" si="0"/>
        <v>0</v>
      </c>
      <c r="F20" s="269"/>
      <c r="G20" s="269"/>
      <c r="H20" s="268"/>
      <c r="I20" s="269"/>
      <c r="J20" s="269"/>
      <c r="K20" s="269"/>
      <c r="L20" s="268"/>
    </row>
    <row r="21" spans="1:14" s="141" customFormat="1" ht="16.5" customHeight="1" x14ac:dyDescent="0.25">
      <c r="A21" s="145"/>
      <c r="B21" s="31"/>
      <c r="C21" s="268"/>
      <c r="D21" s="268"/>
      <c r="E21" s="167">
        <f t="shared" si="0"/>
        <v>0</v>
      </c>
      <c r="F21" s="269"/>
      <c r="G21" s="269"/>
      <c r="H21" s="268"/>
      <c r="I21" s="269"/>
      <c r="J21" s="269"/>
      <c r="K21" s="269"/>
      <c r="L21" s="268"/>
    </row>
    <row r="22" spans="1:14" s="141" customFormat="1" ht="16.5" customHeight="1" x14ac:dyDescent="0.25">
      <c r="A22" s="145"/>
      <c r="B22" s="31"/>
      <c r="C22" s="268"/>
      <c r="D22" s="268"/>
      <c r="E22" s="167">
        <f t="shared" si="0"/>
        <v>0</v>
      </c>
      <c r="F22" s="269"/>
      <c r="G22" s="269"/>
      <c r="H22" s="268"/>
      <c r="I22" s="269"/>
      <c r="J22" s="269"/>
      <c r="K22" s="269"/>
      <c r="L22" s="268"/>
    </row>
    <row r="23" spans="1:14" s="141" customFormat="1" ht="16.5" customHeight="1" x14ac:dyDescent="0.25">
      <c r="A23" s="145"/>
      <c r="B23" s="31"/>
      <c r="C23" s="268"/>
      <c r="D23" s="268"/>
      <c r="E23" s="167">
        <f t="shared" si="0"/>
        <v>0</v>
      </c>
      <c r="F23" s="269"/>
      <c r="G23" s="269"/>
      <c r="H23" s="268"/>
      <c r="I23" s="269"/>
      <c r="J23" s="269"/>
      <c r="K23" s="269"/>
      <c r="L23" s="268"/>
    </row>
    <row r="24" spans="1:14" s="141" customFormat="1" ht="16.5" customHeight="1" thickBot="1" x14ac:dyDescent="0.3">
      <c r="A24" s="145"/>
      <c r="B24" s="31"/>
      <c r="C24" s="268"/>
      <c r="D24" s="268"/>
      <c r="E24" s="297">
        <f t="shared" si="0"/>
        <v>0</v>
      </c>
      <c r="F24" s="269"/>
      <c r="G24" s="269"/>
      <c r="H24" s="268"/>
      <c r="I24" s="269"/>
      <c r="J24" s="269"/>
      <c r="K24" s="269"/>
      <c r="L24" s="268"/>
    </row>
    <row r="25" spans="1:14" s="52" customFormat="1" ht="16.5" customHeight="1" thickBot="1" x14ac:dyDescent="0.3">
      <c r="A25" s="145"/>
      <c r="B25" s="31"/>
      <c r="C25" s="268"/>
      <c r="D25" s="296"/>
      <c r="E25" s="299">
        <f t="shared" si="0"/>
        <v>0</v>
      </c>
      <c r="F25" s="269"/>
      <c r="G25" s="269"/>
      <c r="H25" s="268"/>
      <c r="I25" s="269"/>
      <c r="J25" s="269"/>
      <c r="K25" s="269"/>
      <c r="L25" s="268"/>
    </row>
    <row r="26" spans="1:14" s="52" customFormat="1" ht="16.5" customHeight="1" x14ac:dyDescent="0.25">
      <c r="A26" s="145"/>
      <c r="B26" s="31"/>
      <c r="C26" s="268"/>
      <c r="D26" s="268"/>
      <c r="E26" s="298">
        <f t="shared" si="0"/>
        <v>0</v>
      </c>
      <c r="F26" s="269"/>
      <c r="G26" s="269"/>
      <c r="H26" s="268"/>
      <c r="I26" s="269"/>
      <c r="J26" s="269"/>
      <c r="K26" s="269"/>
      <c r="L26" s="268"/>
    </row>
    <row r="27" spans="1:14" s="52" customFormat="1" ht="15.75" customHeight="1" thickBot="1" x14ac:dyDescent="0.3">
      <c r="A27" s="249"/>
      <c r="B27" s="89"/>
      <c r="C27" s="91"/>
      <c r="D27" s="91"/>
      <c r="E27" s="88"/>
      <c r="F27" s="91"/>
      <c r="G27" s="91"/>
      <c r="H27" s="91"/>
      <c r="I27" s="91"/>
      <c r="J27" s="91"/>
      <c r="K27" s="91"/>
      <c r="L27" s="91"/>
    </row>
    <row r="28" spans="1:14" s="141" customFormat="1" ht="15.75" customHeight="1" x14ac:dyDescent="0.25">
      <c r="A28" s="305" t="s">
        <v>170</v>
      </c>
      <c r="B28" s="285"/>
      <c r="C28" s="286"/>
      <c r="D28" s="286"/>
      <c r="E28" s="287"/>
      <c r="F28" s="286"/>
      <c r="G28" s="286"/>
      <c r="H28" s="286"/>
      <c r="I28" s="286"/>
      <c r="J28" s="126"/>
      <c r="K28" s="126"/>
      <c r="L28" s="91"/>
      <c r="M28" s="133"/>
      <c r="N28" s="133"/>
    </row>
    <row r="29" spans="1:14" s="141" customFormat="1" ht="15.75" customHeight="1" x14ac:dyDescent="0.25">
      <c r="A29" s="300" t="s">
        <v>119</v>
      </c>
      <c r="B29" s="288"/>
      <c r="C29" s="289"/>
      <c r="D29" s="289"/>
      <c r="E29" s="290"/>
      <c r="F29" s="289"/>
      <c r="G29" s="289"/>
      <c r="H29" s="289"/>
      <c r="I29" s="289"/>
      <c r="J29" s="128"/>
      <c r="K29" s="128"/>
      <c r="L29" s="91"/>
      <c r="M29" s="133"/>
      <c r="N29" s="133"/>
    </row>
    <row r="30" spans="1:14" s="141" customFormat="1" ht="15.75" customHeight="1" x14ac:dyDescent="0.25">
      <c r="A30" s="300" t="s">
        <v>131</v>
      </c>
      <c r="B30" s="288"/>
      <c r="C30" s="289"/>
      <c r="D30" s="289"/>
      <c r="E30" s="290"/>
      <c r="F30" s="289"/>
      <c r="G30" s="289"/>
      <c r="H30" s="289"/>
      <c r="I30" s="289"/>
      <c r="J30" s="128"/>
      <c r="K30" s="128"/>
      <c r="L30" s="91"/>
      <c r="M30" s="133"/>
      <c r="N30" s="133"/>
    </row>
    <row r="31" spans="1:14" s="141" customFormat="1" ht="15.75" customHeight="1" x14ac:dyDescent="0.25">
      <c r="A31" s="300" t="s">
        <v>116</v>
      </c>
      <c r="B31" s="288"/>
      <c r="C31" s="289"/>
      <c r="D31" s="289"/>
      <c r="E31" s="290"/>
      <c r="F31" s="289"/>
      <c r="G31" s="289"/>
      <c r="H31" s="289"/>
      <c r="I31" s="289"/>
      <c r="J31" s="128"/>
      <c r="K31" s="128"/>
      <c r="L31" s="91"/>
      <c r="M31" s="133"/>
      <c r="N31" s="133"/>
    </row>
    <row r="32" spans="1:14" s="141" customFormat="1" ht="15.75" customHeight="1" x14ac:dyDescent="0.25">
      <c r="A32" s="300"/>
      <c r="B32" s="288"/>
      <c r="C32" s="289"/>
      <c r="D32" s="289"/>
      <c r="E32" s="290"/>
      <c r="F32" s="289"/>
      <c r="G32" s="289"/>
      <c r="H32" s="289"/>
      <c r="I32" s="289"/>
      <c r="J32" s="128"/>
      <c r="K32" s="128"/>
      <c r="L32" s="91"/>
      <c r="M32" s="133"/>
      <c r="N32" s="133"/>
    </row>
    <row r="33" spans="1:14" s="141" customFormat="1" ht="15.75" customHeight="1" x14ac:dyDescent="0.25">
      <c r="A33" s="304" t="s">
        <v>171</v>
      </c>
      <c r="B33" s="209"/>
      <c r="C33" s="210"/>
      <c r="D33" s="210"/>
      <c r="E33" s="192"/>
      <c r="F33" s="210"/>
      <c r="G33" s="210"/>
      <c r="H33" s="289"/>
      <c r="I33" s="289"/>
      <c r="J33" s="128"/>
      <c r="K33" s="128"/>
      <c r="L33" s="91"/>
      <c r="M33" s="133"/>
      <c r="N33" s="133"/>
    </row>
    <row r="34" spans="1:14" s="52" customFormat="1" ht="15.75" customHeight="1" x14ac:dyDescent="0.25">
      <c r="A34" s="250" t="s">
        <v>114</v>
      </c>
      <c r="B34" s="209"/>
      <c r="C34" s="210"/>
      <c r="D34" s="210"/>
      <c r="E34" s="192"/>
      <c r="F34" s="210"/>
      <c r="G34" s="210"/>
      <c r="H34" s="289"/>
      <c r="I34" s="289"/>
      <c r="J34" s="128"/>
      <c r="K34" s="128"/>
      <c r="L34" s="91"/>
      <c r="M34" s="133"/>
      <c r="N34" s="133"/>
    </row>
    <row r="35" spans="1:14" s="141" customFormat="1" ht="15.75" customHeight="1" x14ac:dyDescent="0.25">
      <c r="A35" s="250" t="s">
        <v>115</v>
      </c>
      <c r="B35" s="209"/>
      <c r="C35" s="210"/>
      <c r="D35" s="210"/>
      <c r="E35" s="192"/>
      <c r="F35" s="210"/>
      <c r="G35" s="210"/>
      <c r="H35" s="289"/>
      <c r="I35" s="289"/>
      <c r="J35" s="128"/>
      <c r="K35" s="128"/>
      <c r="L35" s="91"/>
      <c r="M35" s="133"/>
      <c r="N35" s="133"/>
    </row>
    <row r="36" spans="1:14" s="141" customFormat="1" ht="15.75" customHeight="1" x14ac:dyDescent="0.25">
      <c r="A36" s="275" t="s">
        <v>172</v>
      </c>
      <c r="B36" s="213"/>
      <c r="C36" s="213"/>
      <c r="D36" s="213"/>
      <c r="E36" s="213"/>
      <c r="F36" s="213"/>
      <c r="G36" s="210"/>
      <c r="H36" s="289"/>
      <c r="I36" s="289"/>
      <c r="J36" s="128"/>
      <c r="K36" s="128"/>
      <c r="L36" s="91"/>
      <c r="M36" s="133"/>
      <c r="N36" s="133"/>
    </row>
    <row r="37" spans="1:14" s="141" customFormat="1" ht="15.75" customHeight="1" x14ac:dyDescent="0.25">
      <c r="A37" s="275"/>
      <c r="B37" s="213"/>
      <c r="C37" s="213"/>
      <c r="D37" s="213"/>
      <c r="E37" s="213"/>
      <c r="F37" s="213"/>
      <c r="G37" s="210"/>
      <c r="H37" s="289"/>
      <c r="I37" s="289"/>
      <c r="J37" s="128"/>
      <c r="K37" s="128"/>
      <c r="L37" s="91"/>
      <c r="M37" s="133"/>
      <c r="N37" s="133"/>
    </row>
    <row r="38" spans="1:14" s="141" customFormat="1" x14ac:dyDescent="0.25">
      <c r="A38" s="314" t="s">
        <v>197</v>
      </c>
      <c r="B38" s="294"/>
      <c r="C38" s="294"/>
      <c r="D38" s="294"/>
      <c r="E38" s="294"/>
      <c r="F38" s="294"/>
      <c r="G38" s="294"/>
      <c r="H38" s="294"/>
      <c r="I38" s="294"/>
      <c r="J38" s="294"/>
      <c r="K38" s="51"/>
    </row>
    <row r="39" spans="1:14" s="141" customFormat="1" x14ac:dyDescent="0.25">
      <c r="A39" s="307" t="s">
        <v>195</v>
      </c>
      <c r="B39" s="294"/>
      <c r="C39" s="294"/>
      <c r="D39" s="294"/>
      <c r="E39" s="294"/>
      <c r="F39" s="294"/>
      <c r="G39" s="294"/>
      <c r="H39" s="294"/>
      <c r="I39" s="294"/>
      <c r="J39" s="294"/>
      <c r="K39" s="51"/>
    </row>
    <row r="40" spans="1:14" s="141" customFormat="1" x14ac:dyDescent="0.25">
      <c r="A40" s="307" t="s">
        <v>212</v>
      </c>
      <c r="B40" s="294"/>
      <c r="C40" s="294"/>
      <c r="D40" s="294"/>
      <c r="E40" s="294"/>
      <c r="F40" s="294"/>
      <c r="G40" s="294"/>
      <c r="H40" s="294"/>
      <c r="I40" s="294"/>
      <c r="J40" s="294"/>
      <c r="K40" s="51"/>
    </row>
    <row r="41" spans="1:14" s="141" customFormat="1" x14ac:dyDescent="0.25">
      <c r="A41" s="307" t="s">
        <v>196</v>
      </c>
      <c r="B41" s="294"/>
      <c r="C41" s="294"/>
      <c r="D41" s="294"/>
      <c r="E41" s="294"/>
      <c r="F41" s="294"/>
      <c r="G41" s="294"/>
      <c r="H41" s="294"/>
      <c r="I41" s="294"/>
      <c r="J41" s="294"/>
      <c r="K41" s="51"/>
    </row>
    <row r="42" spans="1:14" s="141" customFormat="1" x14ac:dyDescent="0.25">
      <c r="A42" s="307" t="s">
        <v>213</v>
      </c>
      <c r="B42" s="294"/>
      <c r="C42" s="294"/>
      <c r="D42" s="294"/>
      <c r="E42" s="294"/>
      <c r="F42" s="294"/>
      <c r="G42" s="294"/>
      <c r="H42" s="294"/>
      <c r="I42" s="294"/>
      <c r="J42" s="294"/>
      <c r="K42" s="51"/>
    </row>
    <row r="43" spans="1:14" s="141" customFormat="1" x14ac:dyDescent="0.25">
      <c r="A43" s="307" t="s">
        <v>198</v>
      </c>
      <c r="B43" s="294"/>
      <c r="C43" s="294"/>
      <c r="D43" s="294"/>
      <c r="E43" s="294"/>
      <c r="F43" s="294"/>
      <c r="G43" s="294"/>
      <c r="H43" s="294"/>
      <c r="I43" s="294"/>
      <c r="J43" s="294"/>
      <c r="K43" s="51"/>
    </row>
    <row r="44" spans="1:14" s="141" customFormat="1" x14ac:dyDescent="0.25">
      <c r="A44" s="191" t="s">
        <v>209</v>
      </c>
      <c r="B44" s="294"/>
      <c r="C44" s="294"/>
      <c r="D44" s="294"/>
      <c r="E44" s="294"/>
      <c r="F44" s="294"/>
      <c r="G44" s="294"/>
      <c r="H44" s="294"/>
      <c r="I44" s="294"/>
      <c r="J44" s="294"/>
      <c r="K44" s="51"/>
    </row>
    <row r="45" spans="1:14" s="141" customFormat="1" ht="15.75" customHeight="1" x14ac:dyDescent="0.25">
      <c r="A45" s="300"/>
      <c r="B45" s="288"/>
      <c r="C45" s="289"/>
      <c r="D45" s="289"/>
      <c r="E45" s="290"/>
      <c r="F45" s="289"/>
      <c r="G45" s="289"/>
      <c r="H45" s="289"/>
      <c r="I45" s="289"/>
      <c r="J45" s="128"/>
      <c r="K45" s="128"/>
      <c r="L45" s="91"/>
      <c r="M45" s="133"/>
      <c r="N45" s="133"/>
    </row>
    <row r="46" spans="1:14" s="52" customFormat="1" ht="15.75" customHeight="1" x14ac:dyDescent="0.25">
      <c r="A46" s="291" t="s">
        <v>109</v>
      </c>
      <c r="B46" s="278"/>
      <c r="C46" s="279"/>
      <c r="D46" s="279"/>
      <c r="E46" s="280"/>
      <c r="F46" s="279"/>
      <c r="G46" s="279"/>
      <c r="H46" s="279"/>
      <c r="I46" s="279"/>
      <c r="J46" s="279"/>
      <c r="K46" s="279"/>
      <c r="L46" s="281"/>
      <c r="M46" s="282"/>
      <c r="N46" s="133"/>
    </row>
    <row r="47" spans="1:14" s="52" customFormat="1" ht="15.75" customHeight="1" x14ac:dyDescent="0.25">
      <c r="A47" s="277" t="s">
        <v>166</v>
      </c>
      <c r="B47" s="278"/>
      <c r="C47" s="279"/>
      <c r="D47" s="279"/>
      <c r="E47" s="280"/>
      <c r="F47" s="279"/>
      <c r="G47" s="279"/>
      <c r="H47" s="279"/>
      <c r="I47" s="279"/>
      <c r="J47" s="279"/>
      <c r="K47" s="279"/>
      <c r="L47" s="281"/>
      <c r="M47" s="282"/>
      <c r="N47" s="133"/>
    </row>
    <row r="48" spans="1:14" s="52" customFormat="1" ht="15.75" customHeight="1" x14ac:dyDescent="0.25">
      <c r="A48" s="277" t="s">
        <v>178</v>
      </c>
      <c r="B48" s="278"/>
      <c r="C48" s="279"/>
      <c r="D48" s="279"/>
      <c r="E48" s="280"/>
      <c r="F48" s="279"/>
      <c r="G48" s="279"/>
      <c r="H48" s="303"/>
      <c r="I48" s="279"/>
      <c r="J48" s="279"/>
      <c r="K48" s="279"/>
      <c r="L48" s="281"/>
      <c r="M48" s="282"/>
      <c r="N48" s="133"/>
    </row>
    <row r="49" spans="1:14" s="141" customFormat="1" ht="15.75" customHeight="1" x14ac:dyDescent="0.25">
      <c r="A49" s="277" t="s">
        <v>167</v>
      </c>
      <c r="B49" s="278"/>
      <c r="C49" s="279"/>
      <c r="D49" s="279"/>
      <c r="E49" s="280"/>
      <c r="F49" s="279"/>
      <c r="G49" s="279"/>
      <c r="H49" s="279"/>
      <c r="I49" s="279"/>
      <c r="J49" s="279"/>
      <c r="K49" s="279"/>
      <c r="L49" s="281"/>
      <c r="M49" s="282"/>
      <c r="N49" s="133"/>
    </row>
    <row r="50" spans="1:14" s="52" customFormat="1" ht="15.75" customHeight="1" x14ac:dyDescent="0.25">
      <c r="A50" s="277" t="s">
        <v>168</v>
      </c>
      <c r="B50" s="278"/>
      <c r="C50" s="279"/>
      <c r="D50" s="279"/>
      <c r="E50" s="280"/>
      <c r="F50" s="279"/>
      <c r="G50" s="279"/>
      <c r="H50" s="279"/>
      <c r="I50" s="279"/>
      <c r="J50" s="279"/>
      <c r="K50" s="279"/>
      <c r="L50" s="281"/>
      <c r="M50" s="282"/>
      <c r="N50" s="133"/>
    </row>
    <row r="51" spans="1:14" s="52" customFormat="1" ht="15.75" customHeight="1" x14ac:dyDescent="0.25">
      <c r="A51" s="251"/>
      <c r="B51" s="127"/>
      <c r="C51" s="128"/>
      <c r="D51" s="128"/>
      <c r="E51" s="90"/>
      <c r="F51" s="128"/>
      <c r="G51" s="128"/>
      <c r="H51" s="128"/>
      <c r="I51" s="128"/>
      <c r="J51" s="128"/>
      <c r="K51" s="128"/>
      <c r="L51" s="91"/>
      <c r="M51" s="133"/>
      <c r="N51" s="133"/>
    </row>
    <row r="52" spans="1:14" s="141" customFormat="1" ht="15.75" customHeight="1" x14ac:dyDescent="0.25">
      <c r="A52" s="291" t="s">
        <v>169</v>
      </c>
      <c r="B52" s="127"/>
      <c r="C52" s="128"/>
      <c r="D52" s="128"/>
      <c r="E52" s="90"/>
      <c r="F52" s="128"/>
      <c r="G52" s="128"/>
      <c r="H52" s="128"/>
      <c r="I52" s="128"/>
      <c r="J52" s="128"/>
      <c r="K52" s="128"/>
      <c r="L52" s="91"/>
      <c r="M52" s="133"/>
      <c r="N52" s="133"/>
    </row>
    <row r="53" spans="1:14" s="65" customFormat="1" x14ac:dyDescent="0.25">
      <c r="A53" s="252" t="s">
        <v>177</v>
      </c>
      <c r="B53" s="213"/>
      <c r="C53" s="213"/>
      <c r="D53" s="213"/>
      <c r="E53" s="213"/>
      <c r="F53" s="213"/>
      <c r="G53" s="213"/>
      <c r="H53" s="213"/>
      <c r="I53" s="213"/>
      <c r="J53" s="213"/>
      <c r="K53" s="213"/>
      <c r="L53" s="295"/>
      <c r="M53" s="211"/>
      <c r="N53" s="24"/>
    </row>
    <row r="54" spans="1:14" s="24" customFormat="1" x14ac:dyDescent="0.25">
      <c r="A54" s="252" t="s">
        <v>173</v>
      </c>
      <c r="B54" s="213"/>
      <c r="C54" s="213"/>
      <c r="D54" s="213"/>
      <c r="E54" s="213"/>
      <c r="F54" s="213"/>
      <c r="G54" s="213"/>
      <c r="H54" s="213"/>
      <c r="I54" s="213"/>
      <c r="J54" s="213"/>
      <c r="K54" s="213"/>
      <c r="L54" s="295"/>
      <c r="M54" s="211"/>
    </row>
    <row r="55" spans="1:14" s="24" customFormat="1" x14ac:dyDescent="0.25">
      <c r="A55" s="252" t="s">
        <v>174</v>
      </c>
      <c r="B55" s="213"/>
      <c r="C55" s="213"/>
      <c r="D55" s="213"/>
      <c r="E55" s="213"/>
      <c r="F55" s="213"/>
      <c r="G55" s="213"/>
      <c r="H55" s="213"/>
      <c r="I55" s="213"/>
      <c r="J55" s="213"/>
      <c r="K55" s="213"/>
      <c r="L55" s="295"/>
      <c r="M55" s="211"/>
    </row>
    <row r="56" spans="1:14" s="65" customFormat="1" x14ac:dyDescent="0.25">
      <c r="A56" s="275" t="s">
        <v>193</v>
      </c>
      <c r="B56" s="213"/>
      <c r="C56" s="213"/>
      <c r="D56" s="213"/>
      <c r="E56" s="213"/>
      <c r="F56" s="213"/>
      <c r="G56" s="213"/>
      <c r="H56" s="213"/>
      <c r="I56" s="213"/>
      <c r="J56" s="213"/>
      <c r="K56" s="213"/>
      <c r="L56" s="295"/>
      <c r="M56" s="211"/>
      <c r="N56" s="24"/>
    </row>
    <row r="57" spans="1:14" s="65" customFormat="1" x14ac:dyDescent="0.25">
      <c r="A57" s="302" t="s">
        <v>38</v>
      </c>
      <c r="B57" s="294"/>
      <c r="C57" s="294"/>
      <c r="D57" s="294"/>
      <c r="E57" s="294"/>
      <c r="F57" s="294"/>
      <c r="G57" s="294"/>
      <c r="H57" s="294"/>
      <c r="I57" s="294"/>
      <c r="J57" s="294"/>
      <c r="K57" s="294"/>
      <c r="L57" s="211"/>
      <c r="M57" s="211"/>
      <c r="N57" s="24"/>
    </row>
    <row r="58" spans="1:14" x14ac:dyDescent="0.25">
      <c r="A58" s="253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133"/>
      <c r="M58" s="133"/>
      <c r="N58" s="26"/>
    </row>
    <row r="59" spans="1:14" ht="15.75" x14ac:dyDescent="0.25">
      <c r="A59" s="291" t="s">
        <v>158</v>
      </c>
      <c r="B59" s="274"/>
      <c r="C59" s="274"/>
      <c r="D59" s="274"/>
      <c r="E59" s="274"/>
      <c r="F59" s="274"/>
      <c r="G59" s="51"/>
      <c r="H59" s="51"/>
      <c r="I59" s="51"/>
      <c r="J59" s="51"/>
      <c r="K59" s="51"/>
      <c r="L59" s="133"/>
      <c r="M59" s="133"/>
      <c r="N59" s="26"/>
    </row>
    <row r="60" spans="1:14" x14ac:dyDescent="0.25">
      <c r="A60" s="253" t="s">
        <v>156</v>
      </c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133"/>
      <c r="M60" s="133"/>
      <c r="N60" s="26"/>
    </row>
    <row r="61" spans="1:14" x14ac:dyDescent="0.25">
      <c r="A61" s="253" t="s">
        <v>175</v>
      </c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133"/>
      <c r="M61" s="133"/>
      <c r="N61" s="26"/>
    </row>
    <row r="62" spans="1:14" ht="15.75" thickBot="1" x14ac:dyDescent="0.3">
      <c r="A62" s="254" t="s">
        <v>176</v>
      </c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133"/>
      <c r="M62" s="133"/>
      <c r="N62" s="26"/>
    </row>
  </sheetData>
  <mergeCells count="1">
    <mergeCell ref="C5:D5"/>
  </mergeCells>
  <conditionalFormatting sqref="C7:D8 C10:D27 L7:L27 F27:J27 F7:K26">
    <cfRule type="expression" dxfId="690" priority="199">
      <formula>NOT(ISBLANK($B7))</formula>
    </cfRule>
  </conditionalFormatting>
  <conditionalFormatting sqref="C7:C8 C10:C27">
    <cfRule type="expression" dxfId="689" priority="197">
      <formula>ISTEXT($C7)</formula>
    </cfRule>
    <cfRule type="expression" dxfId="688" priority="198">
      <formula>NOT(ISBLANK($C7))</formula>
    </cfRule>
  </conditionalFormatting>
  <conditionalFormatting sqref="D7:D8 D10:D27">
    <cfRule type="expression" dxfId="687" priority="195">
      <formula>ISTEXT($D7)</formula>
    </cfRule>
    <cfRule type="expression" dxfId="686" priority="196">
      <formula>NOT(ISBLANK($D7))</formula>
    </cfRule>
  </conditionalFormatting>
  <conditionalFormatting sqref="F10:F27">
    <cfRule type="expression" dxfId="685" priority="191">
      <formula>ISTEXT($F10)</formula>
    </cfRule>
    <cfRule type="expression" dxfId="684" priority="192">
      <formula>NOT(ISBLANK($F10))</formula>
    </cfRule>
  </conditionalFormatting>
  <conditionalFormatting sqref="G10:G27">
    <cfRule type="expression" dxfId="683" priority="189">
      <formula>ISTEXT($G10)</formula>
    </cfRule>
    <cfRule type="expression" dxfId="682" priority="190">
      <formula>NOT(ISBLANK($G10))</formula>
    </cfRule>
  </conditionalFormatting>
  <conditionalFormatting sqref="H7:H8 H10:H27">
    <cfRule type="expression" dxfId="681" priority="187">
      <formula>ISTEXT($H7)</formula>
    </cfRule>
    <cfRule type="expression" dxfId="680" priority="188">
      <formula>NOT(ISBLANK($H7))</formula>
    </cfRule>
  </conditionalFormatting>
  <conditionalFormatting sqref="I10:I27">
    <cfRule type="expression" dxfId="679" priority="185">
      <formula>ISTEXT($I10)</formula>
    </cfRule>
    <cfRule type="expression" dxfId="678" priority="186">
      <formula>NOT(ISBLANK($I10))</formula>
    </cfRule>
  </conditionalFormatting>
  <conditionalFormatting sqref="J10:J27">
    <cfRule type="expression" dxfId="677" priority="181">
      <formula>ISTEXT($J10)</formula>
    </cfRule>
    <cfRule type="expression" dxfId="676" priority="182">
      <formula>NOT(ISBLANK($J10))</formula>
    </cfRule>
  </conditionalFormatting>
  <conditionalFormatting sqref="L27">
    <cfRule type="expression" dxfId="675" priority="179">
      <formula>ISTEXT(#REF!)</formula>
    </cfRule>
    <cfRule type="expression" dxfId="674" priority="180">
      <formula>NOT(ISBLANK(#REF!))</formula>
    </cfRule>
  </conditionalFormatting>
  <conditionalFormatting sqref="K27">
    <cfRule type="expression" dxfId="673" priority="163">
      <formula>NOT(ISBLANK($B27))</formula>
    </cfRule>
  </conditionalFormatting>
  <conditionalFormatting sqref="K27">
    <cfRule type="expression" dxfId="672" priority="200">
      <formula>ISTEXT(#REF!)</formula>
    </cfRule>
    <cfRule type="expression" dxfId="671" priority="201">
      <formula>NOT(ISBLANK(#REF!))</formula>
    </cfRule>
  </conditionalFormatting>
  <conditionalFormatting sqref="C9:D9">
    <cfRule type="expression" dxfId="670" priority="146">
      <formula>NOT(ISBLANK($B9))</formula>
    </cfRule>
  </conditionalFormatting>
  <conditionalFormatting sqref="C9">
    <cfRule type="expression" dxfId="669" priority="144">
      <formula>ISTEXT($C9)</formula>
    </cfRule>
    <cfRule type="expression" dxfId="668" priority="145">
      <formula>NOT(ISBLANK($C9))</formula>
    </cfRule>
  </conditionalFormatting>
  <conditionalFormatting sqref="D9">
    <cfRule type="expression" dxfId="667" priority="142">
      <formula>ISTEXT($D9)</formula>
    </cfRule>
    <cfRule type="expression" dxfId="666" priority="143">
      <formula>NOT(ISBLANK($D9))</formula>
    </cfRule>
  </conditionalFormatting>
  <conditionalFormatting sqref="F7:F9">
    <cfRule type="expression" dxfId="665" priority="138">
      <formula>ISTEXT($F7)</formula>
    </cfRule>
    <cfRule type="expression" dxfId="664" priority="139">
      <formula>NOT(ISBLANK($F7))</formula>
    </cfRule>
  </conditionalFormatting>
  <conditionalFormatting sqref="G7:G9">
    <cfRule type="expression" dxfId="663" priority="136">
      <formula>ISTEXT($G7)</formula>
    </cfRule>
    <cfRule type="expression" dxfId="662" priority="137">
      <formula>NOT(ISBLANK($G7))</formula>
    </cfRule>
  </conditionalFormatting>
  <conditionalFormatting sqref="H7:H9">
    <cfRule type="expression" dxfId="661" priority="134">
      <formula>ISTEXT($H7)</formula>
    </cfRule>
    <cfRule type="expression" dxfId="660" priority="135">
      <formula>NOT(ISBLANK($H7))</formula>
    </cfRule>
  </conditionalFormatting>
  <conditionalFormatting sqref="I7:I9">
    <cfRule type="expression" dxfId="659" priority="132">
      <formula>ISTEXT($I7)</formula>
    </cfRule>
    <cfRule type="expression" dxfId="658" priority="133">
      <formula>NOT(ISBLANK($I7))</formula>
    </cfRule>
  </conditionalFormatting>
  <conditionalFormatting sqref="J7:J9">
    <cfRule type="expression" dxfId="657" priority="128">
      <formula>ISTEXT($J7)</formula>
    </cfRule>
    <cfRule type="expression" dxfId="656" priority="129">
      <formula>NOT(ISBLANK($J7))</formula>
    </cfRule>
  </conditionalFormatting>
  <conditionalFormatting sqref="K7:L26">
    <cfRule type="expression" dxfId="655" priority="89">
      <formula>ISTEXT(K7)</formula>
    </cfRule>
    <cfRule type="expression" dxfId="654" priority="90">
      <formula>NOT(ISBLANK(K7))</formula>
    </cfRule>
  </conditionalFormatting>
  <conditionalFormatting sqref="E7:E26">
    <cfRule type="expression" dxfId="653" priority="212">
      <formula>OR(ISBLANK($F7),AND(ISBLANK($G7),ISBLANK($H7)))</formula>
    </cfRule>
  </conditionalFormatting>
  <conditionalFormatting sqref="F9:L9">
    <cfRule type="expression" dxfId="652" priority="19">
      <formula>NOT(ISBLANK($B9))</formula>
    </cfRule>
  </conditionalFormatting>
  <conditionalFormatting sqref="C9:D9">
    <cfRule type="expression" dxfId="651" priority="18">
      <formula>NOT(ISBLANK($B9))</formula>
    </cfRule>
  </conditionalFormatting>
  <conditionalFormatting sqref="C9">
    <cfRule type="expression" dxfId="650" priority="16">
      <formula>ISTEXT($C9)</formula>
    </cfRule>
    <cfRule type="expression" dxfId="649" priority="17">
      <formula>NOT(ISBLANK($C9))</formula>
    </cfRule>
  </conditionalFormatting>
  <conditionalFormatting sqref="D9">
    <cfRule type="expression" dxfId="648" priority="14">
      <formula>ISTEXT($D9)</formula>
    </cfRule>
    <cfRule type="expression" dxfId="647" priority="15">
      <formula>NOT(ISBLANK($D9))</formula>
    </cfRule>
  </conditionalFormatting>
  <conditionalFormatting sqref="F9">
    <cfRule type="expression" dxfId="646" priority="12">
      <formula>ISTEXT($F9)</formula>
    </cfRule>
    <cfRule type="expression" dxfId="645" priority="13">
      <formula>NOT(ISBLANK($F9))</formula>
    </cfRule>
  </conditionalFormatting>
  <conditionalFormatting sqref="G9">
    <cfRule type="expression" dxfId="644" priority="10">
      <formula>ISTEXT($G9)</formula>
    </cfRule>
    <cfRule type="expression" dxfId="643" priority="11">
      <formula>NOT(ISBLANK($G9))</formula>
    </cfRule>
  </conditionalFormatting>
  <conditionalFormatting sqref="H9">
    <cfRule type="expression" dxfId="642" priority="8">
      <formula>ISTEXT($H9)</formula>
    </cfRule>
    <cfRule type="expression" dxfId="641" priority="9">
      <formula>NOT(ISBLANK($H9))</formula>
    </cfRule>
  </conditionalFormatting>
  <conditionalFormatting sqref="I9">
    <cfRule type="expression" dxfId="640" priority="6">
      <formula>ISTEXT($I9)</formula>
    </cfRule>
    <cfRule type="expression" dxfId="639" priority="7">
      <formula>NOT(ISBLANK($I9))</formula>
    </cfRule>
  </conditionalFormatting>
  <conditionalFormatting sqref="J9">
    <cfRule type="expression" dxfId="638" priority="4">
      <formula>ISTEXT($J9)</formula>
    </cfRule>
    <cfRule type="expression" dxfId="637" priority="5">
      <formula>NOT(ISBLANK($J9))</formula>
    </cfRule>
  </conditionalFormatting>
  <conditionalFormatting sqref="K9:L9">
    <cfRule type="expression" dxfId="636" priority="2">
      <formula>ISTEXT(K9)</formula>
    </cfRule>
    <cfRule type="expression" dxfId="635" priority="3">
      <formula>NOT(ISBLANK(K9))</formula>
    </cfRule>
  </conditionalFormatting>
  <conditionalFormatting sqref="E9">
    <cfRule type="expression" dxfId="634" priority="1">
      <formula>OR(ISBLANK($F9),AND(ISBLANK($G9),ISBLANK($H9)))</formula>
    </cfRule>
  </conditionalFormatting>
  <pageMargins left="0.25" right="0.25" top="0.75" bottom="0.75" header="0.3" footer="0.3"/>
  <pageSetup scale="67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40"/>
  <sheetViews>
    <sheetView topLeftCell="A4" workbookViewId="0">
      <selection activeCell="O5" sqref="O5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5" width="7.5703125" customWidth="1"/>
    <col min="6" max="6" width="6.140625" customWidth="1"/>
    <col min="7" max="8" width="5.5703125" bestFit="1" customWidth="1"/>
    <col min="9" max="9" width="8.28515625" customWidth="1"/>
    <col min="10" max="10" width="8.140625" customWidth="1"/>
    <col min="11" max="11" width="10.140625" customWidth="1"/>
    <col min="12" max="12" width="9.5703125" customWidth="1"/>
  </cols>
  <sheetData>
    <row r="1" spans="1:13" ht="23.25" customHeight="1" thickBot="1" x14ac:dyDescent="0.3">
      <c r="A1" s="182" t="s">
        <v>128</v>
      </c>
      <c r="B1" s="182"/>
      <c r="C1" s="182"/>
      <c r="D1" s="182"/>
      <c r="E1" s="182"/>
      <c r="F1" s="182"/>
      <c r="G1" s="182"/>
      <c r="H1" s="182"/>
      <c r="I1" s="182"/>
      <c r="J1" s="54"/>
      <c r="L1" s="5"/>
    </row>
    <row r="2" spans="1:13" s="130" customFormat="1" ht="15" customHeight="1" x14ac:dyDescent="0.25">
      <c r="A2" s="203" t="str">
        <f>' Inf Conc'!A2</f>
        <v>Delta Diablo Sanitation District</v>
      </c>
      <c r="B2" s="204"/>
      <c r="C2" s="204"/>
      <c r="D2" s="204"/>
      <c r="E2" s="204"/>
      <c r="F2" s="204"/>
      <c r="G2" s="204"/>
      <c r="H2" s="204"/>
      <c r="I2" s="204"/>
      <c r="J2" s="205"/>
      <c r="L2" s="5"/>
    </row>
    <row r="3" spans="1:13" s="130" customFormat="1" ht="15.75" customHeight="1" thickBot="1" x14ac:dyDescent="0.3">
      <c r="A3" s="206" t="str">
        <f>' Inf Conc'!A3</f>
        <v>Darrell Cain, Lab Manager, (925)756-1915</v>
      </c>
      <c r="B3" s="207"/>
      <c r="C3" s="207"/>
      <c r="D3" s="207"/>
      <c r="E3" s="207"/>
      <c r="F3" s="207"/>
      <c r="G3" s="207"/>
      <c r="H3" s="207"/>
      <c r="I3" s="207"/>
      <c r="J3" s="208"/>
      <c r="L3" s="5"/>
    </row>
    <row r="4" spans="1:13" s="22" customFormat="1" ht="19.5" thickBot="1" x14ac:dyDescent="0.35">
      <c r="B4" s="24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</row>
    <row r="5" spans="1:13" ht="39" x14ac:dyDescent="0.25">
      <c r="A5" s="39" t="s">
        <v>194</v>
      </c>
      <c r="B5" s="3" t="s">
        <v>0</v>
      </c>
      <c r="C5" s="352" t="s">
        <v>13</v>
      </c>
      <c r="D5" s="353"/>
      <c r="E5" s="102" t="s">
        <v>45</v>
      </c>
      <c r="F5" s="104" t="s">
        <v>47</v>
      </c>
      <c r="G5" s="104" t="s">
        <v>49</v>
      </c>
      <c r="H5" s="104" t="s">
        <v>62</v>
      </c>
      <c r="I5" s="104" t="s">
        <v>50</v>
      </c>
      <c r="J5" s="104" t="s">
        <v>52</v>
      </c>
      <c r="K5" s="37" t="s">
        <v>54</v>
      </c>
      <c r="L5" s="3" t="s">
        <v>55</v>
      </c>
    </row>
    <row r="6" spans="1:13" ht="34.5" x14ac:dyDescent="0.25">
      <c r="A6" s="56"/>
      <c r="B6" s="8" t="s">
        <v>33</v>
      </c>
      <c r="C6" s="57" t="s">
        <v>14</v>
      </c>
      <c r="D6" s="58" t="s">
        <v>10</v>
      </c>
      <c r="E6" s="110"/>
      <c r="F6" s="106"/>
      <c r="G6" s="106"/>
      <c r="H6" s="106"/>
      <c r="I6" s="106"/>
      <c r="J6" s="106"/>
      <c r="K6" s="111" t="s">
        <v>76</v>
      </c>
      <c r="L6" s="112"/>
    </row>
    <row r="7" spans="1:13" x14ac:dyDescent="0.25">
      <c r="A7" s="145" t="str">
        <f>' Inf Conc'!A7</f>
        <v>Dry 2012</v>
      </c>
      <c r="B7" s="31">
        <f>' Inf Conc'!B7</f>
        <v>41109</v>
      </c>
      <c r="C7" s="145">
        <f>' Inf Conc'!C7</f>
        <v>12.9</v>
      </c>
      <c r="D7" s="145">
        <f>' Inf Conc'!D7</f>
        <v>17.600000000000001</v>
      </c>
      <c r="E7" s="174">
        <f>IF(OR(' Inf Conc'!E7="",' Inf Conc'!E7=0)," ",' Inf Conc'!$C7*' Inf Conc'!E7*3.78)</f>
        <v>2245.8314340000002</v>
      </c>
      <c r="F7" s="174">
        <f>IF(' Inf Conc'!F7="", " ", ' Inf Conc'!$C7*' Inf Conc'!F7*3.78)</f>
        <v>2243.0519999999997</v>
      </c>
      <c r="G7" s="174">
        <f>IF(' Inf Conc'!G7="", " ", ' Inf Conc'!$C7*' Inf Conc'!G7*3.78)</f>
        <v>1.9017179999999998</v>
      </c>
      <c r="H7" s="174">
        <f>IF(' Inf Conc'!H7="", " ", ' Inf Conc'!$C7*' Inf Conc'!H7*3.78)</f>
        <v>0.87771599999999994</v>
      </c>
      <c r="I7" s="174">
        <f>IF(' Inf Conc'!I7="", " ", ' Inf Conc'!$C7*' Inf Conc'!I7*3.78)</f>
        <v>1560.384</v>
      </c>
      <c r="J7" s="174">
        <f>IF(' Inf Conc'!J7="", " ", ' Inf Conc'!$C7*' Inf Conc'!J7*3.78)</f>
        <v>365.71499999999997</v>
      </c>
      <c r="K7" s="174">
        <f>IF(' Inf Conc'!K7="", " ", ' Inf Conc'!$D7*' Inf Conc'!K7*3.78)</f>
        <v>226.1952</v>
      </c>
      <c r="L7" s="174">
        <f>IF(' Inf Conc'!L7="", " ", ' Inf Conc'!$C7*' Inf Conc'!L7*3.78)</f>
        <v>15408.791999999999</v>
      </c>
    </row>
    <row r="8" spans="1:13" x14ac:dyDescent="0.25">
      <c r="A8" s="145" t="str">
        <f>' Inf Conc'!A8</f>
        <v>Wet 2012/3</v>
      </c>
      <c r="B8" s="31">
        <f>' Inf Conc'!B8</f>
        <v>41248</v>
      </c>
      <c r="C8" s="145">
        <f>' Inf Conc'!C8</f>
        <v>13.9</v>
      </c>
      <c r="D8" s="145">
        <f>' Inf Conc'!D8</f>
        <v>19.8</v>
      </c>
      <c r="E8" s="174">
        <f>IF(OR(' Inf Conc'!E8="",' Inf Conc'!E8=0)," ",' Inf Conc'!$C8*' Inf Conc'!E8*3.78)</f>
        <v>2320.2547200000004</v>
      </c>
      <c r="F8" s="174">
        <f>IF(' Inf Conc'!F8="", " ", ' Inf Conc'!$C8*' Inf Conc'!F8*3.78)</f>
        <v>2311.848</v>
      </c>
      <c r="G8" s="174">
        <f>IF(' Inf Conc'!G8="", " ", ' Inf Conc'!$C8*' Inf Conc'!G8*3.78)</f>
        <v>3.67794</v>
      </c>
      <c r="H8" s="174">
        <f>IF(' Inf Conc'!H8="", " ", ' Inf Conc'!$C8*' Inf Conc'!H8*3.78)</f>
        <v>4.7287799999999995</v>
      </c>
      <c r="I8" s="174">
        <f>IF(' Inf Conc'!I8="", " ", ' Inf Conc'!$C8*' Inf Conc'!I8*3.78)</f>
        <v>1681.3440000000001</v>
      </c>
      <c r="J8" s="174">
        <f>IF(' Inf Conc'!J8="", " ", ' Inf Conc'!$C8*' Inf Conc'!J8*3.78)</f>
        <v>283.72679999999997</v>
      </c>
      <c r="K8" s="174">
        <f>IF(' Inf Conc'!K8="", " ", ' Inf Conc'!$D8*' Inf Conc'!K8*3.78)</f>
        <v>232.0164</v>
      </c>
      <c r="L8" s="174">
        <f>IF(' Inf Conc'!L8="", " ", ' Inf Conc'!$C8*' Inf Conc'!L8*3.78)</f>
        <v>15342.263999999999</v>
      </c>
    </row>
    <row r="9" spans="1:13" x14ac:dyDescent="0.25">
      <c r="A9" s="145" t="str">
        <f>' Inf Conc'!A9</f>
        <v>Dry 2013</v>
      </c>
      <c r="B9" s="31">
        <f>' Inf Conc'!B9</f>
        <v>41444</v>
      </c>
      <c r="C9" s="145">
        <f>' Inf Conc'!C9</f>
        <v>12.9</v>
      </c>
      <c r="D9" s="145">
        <f>' Inf Conc'!D9</f>
        <v>22.6</v>
      </c>
      <c r="E9" s="174">
        <f>IF(OR(' Inf Conc'!E9="",' Inf Conc'!E9=0)," ",' Inf Conc'!$C9*' Inf Conc'!E9*3.78)</f>
        <v>2696.6361240000001</v>
      </c>
      <c r="F9" s="174">
        <f>IF(' Inf Conc'!F9="", " ", ' Inf Conc'!$C9*' Inf Conc'!F9*3.78)</f>
        <v>2681.91</v>
      </c>
      <c r="G9" s="174">
        <f>IF(' Inf Conc'!G9="", " ", ' Inf Conc'!$C9*' Inf Conc'!G9*3.78)</f>
        <v>14.6286</v>
      </c>
      <c r="H9" s="174">
        <f>IF(' Inf Conc'!H9="", " ", ' Inf Conc'!$C9*' Inf Conc'!H9*3.78)</f>
        <v>9.7524E-2</v>
      </c>
      <c r="I9" s="174">
        <f>IF(' Inf Conc'!I9="", " ", ' Inf Conc'!$C9*' Inf Conc'!I9*3.78)</f>
        <v>1755.432</v>
      </c>
      <c r="J9" s="174">
        <f>IF(' Inf Conc'!J9="", " ", ' Inf Conc'!$C9*' Inf Conc'!J9*3.78)</f>
        <v>375.4674</v>
      </c>
      <c r="K9" s="174">
        <f>IF(' Inf Conc'!K9="", " ", ' Inf Conc'!$D9*' Inf Conc'!K9*3.78)</f>
        <v>358.79760000000005</v>
      </c>
      <c r="L9" s="174">
        <f>IF(' Inf Conc'!L9="", " ", ' Inf Conc'!$C9*' Inf Conc'!L9*3.78)</f>
        <v>21260.232</v>
      </c>
    </row>
    <row r="10" spans="1:13" x14ac:dyDescent="0.25">
      <c r="A10" s="145">
        <f>' Inf Conc'!A10</f>
        <v>0</v>
      </c>
      <c r="B10" s="31">
        <f>' Inf Conc'!B10</f>
        <v>0</v>
      </c>
      <c r="C10" s="145">
        <f>' Inf Conc'!C10</f>
        <v>0</v>
      </c>
      <c r="D10" s="145">
        <f>' Inf Conc'!D10</f>
        <v>0</v>
      </c>
      <c r="E10" s="174" t="str">
        <f>IF(OR(' Inf Conc'!E10="",' Inf Conc'!E10=0)," ",' Inf Conc'!$C10*' Inf Conc'!E10*3.78)</f>
        <v xml:space="preserve"> </v>
      </c>
      <c r="F10" s="174" t="str">
        <f>IF(' Inf Conc'!F10="", " ", ' Inf Conc'!$C10*' Inf Conc'!F10*3.78)</f>
        <v xml:space="preserve"> </v>
      </c>
      <c r="G10" s="174" t="str">
        <f>IF(' Inf Conc'!G10="", " ", ' Inf Conc'!$C10*' Inf Conc'!G10*3.78)</f>
        <v xml:space="preserve"> </v>
      </c>
      <c r="H10" s="174" t="str">
        <f>IF(' Inf Conc'!H10="", " ", ' Inf Conc'!$C10*' Inf Conc'!H10*3.78)</f>
        <v xml:space="preserve"> </v>
      </c>
      <c r="I10" s="174" t="str">
        <f>IF(' Inf Conc'!I10="", " ", ' Inf Conc'!$C10*' Inf Conc'!I10*3.78)</f>
        <v xml:space="preserve"> </v>
      </c>
      <c r="J10" s="174" t="str">
        <f>IF(' Inf Conc'!J10="", " ", ' Inf Conc'!$C10*' Inf Conc'!J10*3.78)</f>
        <v xml:space="preserve"> </v>
      </c>
      <c r="K10" s="174" t="str">
        <f>IF(' Inf Conc'!K10="", " ", ' Inf Conc'!$D10*' Inf Conc'!K10*3.78)</f>
        <v xml:space="preserve"> </v>
      </c>
      <c r="L10" s="174" t="str">
        <f>IF(' Inf Conc'!L10="", " ", ' Inf Conc'!$C10*' Inf Conc'!L10*3.78)</f>
        <v xml:space="preserve"> </v>
      </c>
    </row>
    <row r="11" spans="1:13" x14ac:dyDescent="0.25">
      <c r="A11" s="145">
        <f>' Inf Conc'!A11</f>
        <v>0</v>
      </c>
      <c r="B11" s="31">
        <f>' Inf Conc'!B11</f>
        <v>0</v>
      </c>
      <c r="C11" s="145">
        <f>' Inf Conc'!C11</f>
        <v>0</v>
      </c>
      <c r="D11" s="145">
        <f>' Inf Conc'!D11</f>
        <v>0</v>
      </c>
      <c r="E11" s="174" t="str">
        <f>IF(OR(' Inf Conc'!E11="",' Inf Conc'!E11=0)," ",' Inf Conc'!$C11*' Inf Conc'!E11*3.78)</f>
        <v xml:space="preserve"> </v>
      </c>
      <c r="F11" s="174" t="str">
        <f>IF(' Inf Conc'!F11="", " ", ' Inf Conc'!$C11*' Inf Conc'!F11*3.78)</f>
        <v xml:space="preserve"> </v>
      </c>
      <c r="G11" s="174" t="str">
        <f>IF(' Inf Conc'!G11="", " ", ' Inf Conc'!$C11*' Inf Conc'!G11*3.78)</f>
        <v xml:space="preserve"> </v>
      </c>
      <c r="H11" s="174" t="str">
        <f>IF(' Inf Conc'!H11="", " ", ' Inf Conc'!$C11*' Inf Conc'!H11*3.78)</f>
        <v xml:space="preserve"> </v>
      </c>
      <c r="I11" s="174" t="str">
        <f>IF(' Inf Conc'!I11="", " ", ' Inf Conc'!$C11*' Inf Conc'!I11*3.78)</f>
        <v xml:space="preserve"> </v>
      </c>
      <c r="J11" s="174" t="str">
        <f>IF(' Inf Conc'!J11="", " ", ' Inf Conc'!$C11*' Inf Conc'!J11*3.78)</f>
        <v xml:space="preserve"> </v>
      </c>
      <c r="K11" s="174" t="str">
        <f>IF(' Inf Conc'!K11="", " ", ' Inf Conc'!$D11*' Inf Conc'!K11*3.78)</f>
        <v xml:space="preserve"> </v>
      </c>
      <c r="L11" s="174" t="str">
        <f>IF(' Inf Conc'!L11="", " ", ' Inf Conc'!$C11*' Inf Conc'!L11*3.78)</f>
        <v xml:space="preserve"> </v>
      </c>
    </row>
    <row r="12" spans="1:13" x14ac:dyDescent="0.25">
      <c r="A12" s="145">
        <f>' Inf Conc'!A12</f>
        <v>0</v>
      </c>
      <c r="B12" s="31">
        <f>' Inf Conc'!B12</f>
        <v>0</v>
      </c>
      <c r="C12" s="145">
        <f>' Inf Conc'!C12</f>
        <v>0</v>
      </c>
      <c r="D12" s="145">
        <f>' Inf Conc'!D12</f>
        <v>0</v>
      </c>
      <c r="E12" s="174" t="str">
        <f>IF(OR(' Inf Conc'!E12="",' Inf Conc'!E12=0)," ",' Inf Conc'!$C12*' Inf Conc'!E12*3.78)</f>
        <v xml:space="preserve"> </v>
      </c>
      <c r="F12" s="174" t="str">
        <f>IF(' Inf Conc'!F12="", " ", ' Inf Conc'!$C12*' Inf Conc'!F12*3.78)</f>
        <v xml:space="preserve"> </v>
      </c>
      <c r="G12" s="174" t="str">
        <f>IF(' Inf Conc'!G12="", " ", ' Inf Conc'!$C12*' Inf Conc'!G12*3.78)</f>
        <v xml:space="preserve"> </v>
      </c>
      <c r="H12" s="174" t="str">
        <f>IF(' Inf Conc'!H12="", " ", ' Inf Conc'!$C12*' Inf Conc'!H12*3.78)</f>
        <v xml:space="preserve"> </v>
      </c>
      <c r="I12" s="174" t="str">
        <f>IF(' Inf Conc'!I12="", " ", ' Inf Conc'!$C12*' Inf Conc'!I12*3.78)</f>
        <v xml:space="preserve"> </v>
      </c>
      <c r="J12" s="174" t="str">
        <f>IF(' Inf Conc'!J12="", " ", ' Inf Conc'!$C12*' Inf Conc'!J12*3.78)</f>
        <v xml:space="preserve"> </v>
      </c>
      <c r="K12" s="174" t="str">
        <f>IF(' Inf Conc'!K12="", " ", ' Inf Conc'!$D12*' Inf Conc'!K12*3.78)</f>
        <v xml:space="preserve"> </v>
      </c>
      <c r="L12" s="174" t="str">
        <f>IF(' Inf Conc'!L12="", " ", ' Inf Conc'!$C12*' Inf Conc'!L12*3.78)</f>
        <v xml:space="preserve"> </v>
      </c>
    </row>
    <row r="13" spans="1:13" s="130" customFormat="1" x14ac:dyDescent="0.25">
      <c r="A13" s="145">
        <f>' Inf Conc'!A13</f>
        <v>0</v>
      </c>
      <c r="B13" s="31">
        <f>' Inf Conc'!B13</f>
        <v>0</v>
      </c>
      <c r="C13" s="145">
        <f>' Inf Conc'!C13</f>
        <v>0</v>
      </c>
      <c r="D13" s="145">
        <f>' Inf Conc'!D13</f>
        <v>0</v>
      </c>
      <c r="E13" s="174" t="str">
        <f>IF(OR(' Inf Conc'!E13="",' Inf Conc'!E13=0)," ",' Inf Conc'!$C13*' Inf Conc'!E13*3.78)</f>
        <v xml:space="preserve"> </v>
      </c>
      <c r="F13" s="174" t="str">
        <f>IF(' Inf Conc'!F13="", " ", ' Inf Conc'!$C13*' Inf Conc'!F13*3.78)</f>
        <v xml:space="preserve"> </v>
      </c>
      <c r="G13" s="174" t="str">
        <f>IF(' Inf Conc'!G13="", " ", ' Inf Conc'!$C13*' Inf Conc'!G13*3.78)</f>
        <v xml:space="preserve"> </v>
      </c>
      <c r="H13" s="174" t="str">
        <f>IF(' Inf Conc'!H13="", " ", ' Inf Conc'!$C13*' Inf Conc'!H13*3.78)</f>
        <v xml:space="preserve"> </v>
      </c>
      <c r="I13" s="174" t="str">
        <f>IF(' Inf Conc'!I13="", " ", ' Inf Conc'!$C13*' Inf Conc'!I13*3.78)</f>
        <v xml:space="preserve"> </v>
      </c>
      <c r="J13" s="174" t="str">
        <f>IF(' Inf Conc'!J13="", " ", ' Inf Conc'!$C13*' Inf Conc'!J13*3.78)</f>
        <v xml:space="preserve"> </v>
      </c>
      <c r="K13" s="174" t="str">
        <f>IF(' Inf Conc'!K13="", " ", ' Inf Conc'!$D13*' Inf Conc'!K13*3.78)</f>
        <v xml:space="preserve"> </v>
      </c>
      <c r="L13" s="174" t="str">
        <f>IF(' Inf Conc'!L13="", " ", ' Inf Conc'!$C13*' Inf Conc'!L13*3.78)</f>
        <v xml:space="preserve"> </v>
      </c>
    </row>
    <row r="14" spans="1:13" s="130" customFormat="1" x14ac:dyDescent="0.25">
      <c r="A14" s="145">
        <f>' Inf Conc'!A14</f>
        <v>0</v>
      </c>
      <c r="B14" s="31">
        <f>' Inf Conc'!B14</f>
        <v>0</v>
      </c>
      <c r="C14" s="145">
        <f>' Inf Conc'!C14</f>
        <v>0</v>
      </c>
      <c r="D14" s="145">
        <f>' Inf Conc'!D14</f>
        <v>0</v>
      </c>
      <c r="E14" s="174" t="str">
        <f>IF(OR(' Inf Conc'!E14="",' Inf Conc'!E14=0)," ",' Inf Conc'!$C14*' Inf Conc'!E14*3.78)</f>
        <v xml:space="preserve"> </v>
      </c>
      <c r="F14" s="174" t="str">
        <f>IF(' Inf Conc'!F14="", " ", ' Inf Conc'!$C14*' Inf Conc'!F14*3.78)</f>
        <v xml:space="preserve"> </v>
      </c>
      <c r="G14" s="174" t="str">
        <f>IF(' Inf Conc'!G14="", " ", ' Inf Conc'!$C14*' Inf Conc'!G14*3.78)</f>
        <v xml:space="preserve"> </v>
      </c>
      <c r="H14" s="174" t="str">
        <f>IF(' Inf Conc'!H14="", " ", ' Inf Conc'!$C14*' Inf Conc'!H14*3.78)</f>
        <v xml:space="preserve"> </v>
      </c>
      <c r="I14" s="174" t="str">
        <f>IF(' Inf Conc'!I14="", " ", ' Inf Conc'!$C14*' Inf Conc'!I14*3.78)</f>
        <v xml:space="preserve"> </v>
      </c>
      <c r="J14" s="174" t="str">
        <f>IF(' Inf Conc'!J14="", " ", ' Inf Conc'!$C14*' Inf Conc'!J14*3.78)</f>
        <v xml:space="preserve"> </v>
      </c>
      <c r="K14" s="174" t="str">
        <f>IF(' Inf Conc'!K14="", " ", ' Inf Conc'!$D14*' Inf Conc'!K14*3.78)</f>
        <v xml:space="preserve"> </v>
      </c>
      <c r="L14" s="174" t="str">
        <f>IF(' Inf Conc'!L14="", " ", ' Inf Conc'!$C14*' Inf Conc'!L14*3.78)</f>
        <v xml:space="preserve"> </v>
      </c>
    </row>
    <row r="15" spans="1:13" s="130" customFormat="1" x14ac:dyDescent="0.25">
      <c r="A15" s="145">
        <f>' Inf Conc'!A15</f>
        <v>0</v>
      </c>
      <c r="B15" s="31">
        <f>' Inf Conc'!B15</f>
        <v>0</v>
      </c>
      <c r="C15" s="145">
        <f>' Inf Conc'!C15</f>
        <v>0</v>
      </c>
      <c r="D15" s="145">
        <f>' Inf Conc'!D15</f>
        <v>0</v>
      </c>
      <c r="E15" s="174" t="str">
        <f>IF(OR(' Inf Conc'!E15="",' Inf Conc'!E15=0)," ",' Inf Conc'!$C15*' Inf Conc'!E15*3.78)</f>
        <v xml:space="preserve"> </v>
      </c>
      <c r="F15" s="174" t="str">
        <f>IF(' Inf Conc'!F15="", " ", ' Inf Conc'!$C15*' Inf Conc'!F15*3.78)</f>
        <v xml:space="preserve"> </v>
      </c>
      <c r="G15" s="174" t="str">
        <f>IF(' Inf Conc'!G15="", " ", ' Inf Conc'!$C15*' Inf Conc'!G15*3.78)</f>
        <v xml:space="preserve"> </v>
      </c>
      <c r="H15" s="174" t="str">
        <f>IF(' Inf Conc'!H15="", " ", ' Inf Conc'!$C15*' Inf Conc'!H15*3.78)</f>
        <v xml:space="preserve"> </v>
      </c>
      <c r="I15" s="174" t="str">
        <f>IF(' Inf Conc'!I15="", " ", ' Inf Conc'!$C15*' Inf Conc'!I15*3.78)</f>
        <v xml:space="preserve"> </v>
      </c>
      <c r="J15" s="174" t="str">
        <f>IF(' Inf Conc'!J15="", " ", ' Inf Conc'!$C15*' Inf Conc'!J15*3.78)</f>
        <v xml:space="preserve"> </v>
      </c>
      <c r="K15" s="174" t="str">
        <f>IF(' Inf Conc'!K15="", " ", ' Inf Conc'!$D15*' Inf Conc'!K15*3.78)</f>
        <v xml:space="preserve"> </v>
      </c>
      <c r="L15" s="174" t="str">
        <f>IF(' Inf Conc'!L15="", " ", ' Inf Conc'!$C15*' Inf Conc'!L15*3.78)</f>
        <v xml:space="preserve"> </v>
      </c>
    </row>
    <row r="16" spans="1:13" s="130" customFormat="1" x14ac:dyDescent="0.25">
      <c r="A16" s="145">
        <f>' Inf Conc'!A16</f>
        <v>0</v>
      </c>
      <c r="B16" s="31">
        <f>' Inf Conc'!B16</f>
        <v>0</v>
      </c>
      <c r="C16" s="145">
        <f>' Inf Conc'!C16</f>
        <v>0</v>
      </c>
      <c r="D16" s="145">
        <f>' Inf Conc'!D16</f>
        <v>0</v>
      </c>
      <c r="E16" s="174" t="str">
        <f>IF(OR(' Inf Conc'!E16="",' Inf Conc'!E16=0)," ",' Inf Conc'!$C16*' Inf Conc'!E16*3.78)</f>
        <v xml:space="preserve"> </v>
      </c>
      <c r="F16" s="174" t="str">
        <f>IF(' Inf Conc'!F16="", " ", ' Inf Conc'!$C16*' Inf Conc'!F16*3.78)</f>
        <v xml:space="preserve"> </v>
      </c>
      <c r="G16" s="174" t="str">
        <f>IF(' Inf Conc'!G16="", " ", ' Inf Conc'!$C16*' Inf Conc'!G16*3.78)</f>
        <v xml:space="preserve"> </v>
      </c>
      <c r="H16" s="174" t="str">
        <f>IF(' Inf Conc'!H16="", " ", ' Inf Conc'!$C16*' Inf Conc'!H16*3.78)</f>
        <v xml:space="preserve"> </v>
      </c>
      <c r="I16" s="174" t="str">
        <f>IF(' Inf Conc'!I16="", " ", ' Inf Conc'!$C16*' Inf Conc'!I16*3.78)</f>
        <v xml:space="preserve"> </v>
      </c>
      <c r="J16" s="174" t="str">
        <f>IF(' Inf Conc'!J16="", " ", ' Inf Conc'!$C16*' Inf Conc'!J16*3.78)</f>
        <v xml:space="preserve"> </v>
      </c>
      <c r="K16" s="174" t="str">
        <f>IF(' Inf Conc'!K16="", " ", ' Inf Conc'!$D16*' Inf Conc'!K16*3.78)</f>
        <v xml:space="preserve"> </v>
      </c>
      <c r="L16" s="174" t="str">
        <f>IF(' Inf Conc'!L16="", " ", ' Inf Conc'!$C16*' Inf Conc'!L16*3.78)</f>
        <v xml:space="preserve"> </v>
      </c>
    </row>
    <row r="17" spans="1:14" s="130" customFormat="1" x14ac:dyDescent="0.25">
      <c r="A17" s="145">
        <f>' Inf Conc'!A17</f>
        <v>0</v>
      </c>
      <c r="B17" s="31">
        <f>' Inf Conc'!B17</f>
        <v>0</v>
      </c>
      <c r="C17" s="145">
        <f>' Inf Conc'!C17</f>
        <v>0</v>
      </c>
      <c r="D17" s="145">
        <f>' Inf Conc'!D17</f>
        <v>0</v>
      </c>
      <c r="E17" s="174" t="str">
        <f>IF(OR(' Inf Conc'!E17="",' Inf Conc'!E17=0)," ",' Inf Conc'!$C17*' Inf Conc'!E17*3.78)</f>
        <v xml:space="preserve"> </v>
      </c>
      <c r="F17" s="174" t="str">
        <f>IF(' Inf Conc'!F17="", " ", ' Inf Conc'!$C17*' Inf Conc'!F17*3.78)</f>
        <v xml:space="preserve"> </v>
      </c>
      <c r="G17" s="174" t="str">
        <f>IF(' Inf Conc'!G17="", " ", ' Inf Conc'!$C17*' Inf Conc'!G17*3.78)</f>
        <v xml:space="preserve"> </v>
      </c>
      <c r="H17" s="174" t="str">
        <f>IF(' Inf Conc'!H17="", " ", ' Inf Conc'!$C17*' Inf Conc'!H17*3.78)</f>
        <v xml:space="preserve"> </v>
      </c>
      <c r="I17" s="174" t="str">
        <f>IF(' Inf Conc'!I17="", " ", ' Inf Conc'!$C17*' Inf Conc'!I17*3.78)</f>
        <v xml:space="preserve"> </v>
      </c>
      <c r="J17" s="174" t="str">
        <f>IF(' Inf Conc'!J17="", " ", ' Inf Conc'!$C17*' Inf Conc'!J17*3.78)</f>
        <v xml:space="preserve"> </v>
      </c>
      <c r="K17" s="174" t="str">
        <f>IF(' Inf Conc'!K17="", " ", ' Inf Conc'!$D17*' Inf Conc'!K17*3.78)</f>
        <v xml:space="preserve"> </v>
      </c>
      <c r="L17" s="174" t="str">
        <f>IF(' Inf Conc'!L17="", " ", ' Inf Conc'!$C17*' Inf Conc'!L17*3.78)</f>
        <v xml:space="preserve"> </v>
      </c>
    </row>
    <row r="18" spans="1:14" s="130" customFormat="1" x14ac:dyDescent="0.25">
      <c r="A18" s="145">
        <f>' Inf Conc'!A18</f>
        <v>0</v>
      </c>
      <c r="B18" s="31">
        <f>' Inf Conc'!B18</f>
        <v>0</v>
      </c>
      <c r="C18" s="145">
        <f>' Inf Conc'!C18</f>
        <v>0</v>
      </c>
      <c r="D18" s="145">
        <f>' Inf Conc'!D18</f>
        <v>0</v>
      </c>
      <c r="E18" s="174" t="str">
        <f>IF(OR(' Inf Conc'!E18="",' Inf Conc'!E18=0)," ",' Inf Conc'!$C18*' Inf Conc'!E18*3.78)</f>
        <v xml:space="preserve"> </v>
      </c>
      <c r="F18" s="174" t="str">
        <f>IF(' Inf Conc'!F18="", " ", ' Inf Conc'!$C18*' Inf Conc'!F18*3.78)</f>
        <v xml:space="preserve"> </v>
      </c>
      <c r="G18" s="174" t="str">
        <f>IF(' Inf Conc'!G18="", " ", ' Inf Conc'!$C18*' Inf Conc'!G18*3.78)</f>
        <v xml:space="preserve"> </v>
      </c>
      <c r="H18" s="174" t="str">
        <f>IF(' Inf Conc'!H18="", " ", ' Inf Conc'!$C18*' Inf Conc'!H18*3.78)</f>
        <v xml:space="preserve"> </v>
      </c>
      <c r="I18" s="174" t="str">
        <f>IF(' Inf Conc'!I18="", " ", ' Inf Conc'!$C18*' Inf Conc'!I18*3.78)</f>
        <v xml:space="preserve"> </v>
      </c>
      <c r="J18" s="174" t="str">
        <f>IF(' Inf Conc'!J18="", " ", ' Inf Conc'!$C18*' Inf Conc'!J18*3.78)</f>
        <v xml:space="preserve"> </v>
      </c>
      <c r="K18" s="174" t="str">
        <f>IF(' Inf Conc'!K18="", " ", ' Inf Conc'!$D18*' Inf Conc'!K18*3.78)</f>
        <v xml:space="preserve"> </v>
      </c>
      <c r="L18" s="174" t="str">
        <f>IF(' Inf Conc'!L18="", " ", ' Inf Conc'!$C18*' Inf Conc'!L18*3.78)</f>
        <v xml:space="preserve"> </v>
      </c>
    </row>
    <row r="19" spans="1:14" s="130" customFormat="1" x14ac:dyDescent="0.25">
      <c r="A19" s="145">
        <f>' Inf Conc'!A19</f>
        <v>0</v>
      </c>
      <c r="B19" s="31">
        <f>' Inf Conc'!B19</f>
        <v>0</v>
      </c>
      <c r="C19" s="145">
        <f>' Inf Conc'!C19</f>
        <v>0</v>
      </c>
      <c r="D19" s="145">
        <f>' Inf Conc'!D19</f>
        <v>0</v>
      </c>
      <c r="E19" s="174" t="str">
        <f>IF(OR(' Inf Conc'!E19="",' Inf Conc'!E19=0)," ",' Inf Conc'!$C19*' Inf Conc'!E19*3.78)</f>
        <v xml:space="preserve"> </v>
      </c>
      <c r="F19" s="174" t="str">
        <f>IF(' Inf Conc'!F19="", " ", ' Inf Conc'!$C19*' Inf Conc'!F19*3.78)</f>
        <v xml:space="preserve"> </v>
      </c>
      <c r="G19" s="174" t="str">
        <f>IF(' Inf Conc'!G19="", " ", ' Inf Conc'!$C19*' Inf Conc'!G19*3.78)</f>
        <v xml:space="preserve"> </v>
      </c>
      <c r="H19" s="174" t="str">
        <f>IF(' Inf Conc'!H19="", " ", ' Inf Conc'!$C19*' Inf Conc'!H19*3.78)</f>
        <v xml:space="preserve"> </v>
      </c>
      <c r="I19" s="174" t="str">
        <f>IF(' Inf Conc'!I19="", " ", ' Inf Conc'!$C19*' Inf Conc'!I19*3.78)</f>
        <v xml:space="preserve"> </v>
      </c>
      <c r="J19" s="174" t="str">
        <f>IF(' Inf Conc'!J19="", " ", ' Inf Conc'!$C19*' Inf Conc'!J19*3.78)</f>
        <v xml:space="preserve"> </v>
      </c>
      <c r="K19" s="174" t="str">
        <f>IF(' Inf Conc'!K19="", " ", ' Inf Conc'!$D19*' Inf Conc'!K19*3.78)</f>
        <v xml:space="preserve"> </v>
      </c>
      <c r="L19" s="174" t="str">
        <f>IF(' Inf Conc'!L19="", " ", ' Inf Conc'!$C19*' Inf Conc'!L19*3.78)</f>
        <v xml:space="preserve"> </v>
      </c>
    </row>
    <row r="20" spans="1:14" x14ac:dyDescent="0.25">
      <c r="A20" s="145">
        <f>' Inf Conc'!A20</f>
        <v>0</v>
      </c>
      <c r="B20" s="31">
        <f>' Inf Conc'!B20</f>
        <v>0</v>
      </c>
      <c r="C20" s="145">
        <f>' Inf Conc'!C20</f>
        <v>0</v>
      </c>
      <c r="D20" s="145">
        <f>' Inf Conc'!D20</f>
        <v>0</v>
      </c>
      <c r="E20" s="174" t="str">
        <f>IF(OR(' Inf Conc'!E20="",' Inf Conc'!E20=0)," ",' Inf Conc'!$C20*' Inf Conc'!E20*3.78)</f>
        <v xml:space="preserve"> </v>
      </c>
      <c r="F20" s="174" t="str">
        <f>IF(' Inf Conc'!F20="", " ", ' Inf Conc'!$C20*' Inf Conc'!F20*3.78)</f>
        <v xml:space="preserve"> </v>
      </c>
      <c r="G20" s="174" t="str">
        <f>IF(' Inf Conc'!G20="", " ", ' Inf Conc'!$C20*' Inf Conc'!G20*3.78)</f>
        <v xml:space="preserve"> </v>
      </c>
      <c r="H20" s="174" t="str">
        <f>IF(' Inf Conc'!H20="", " ", ' Inf Conc'!$C20*' Inf Conc'!H20*3.78)</f>
        <v xml:space="preserve"> </v>
      </c>
      <c r="I20" s="174" t="str">
        <f>IF(' Inf Conc'!I20="", " ", ' Inf Conc'!$C20*' Inf Conc'!I20*3.78)</f>
        <v xml:space="preserve"> </v>
      </c>
      <c r="J20" s="174" t="str">
        <f>IF(' Inf Conc'!J20="", " ", ' Inf Conc'!$C20*' Inf Conc'!J20*3.78)</f>
        <v xml:space="preserve"> </v>
      </c>
      <c r="K20" s="174" t="str">
        <f>IF(' Inf Conc'!K20="", " ", ' Inf Conc'!$D20*' Inf Conc'!K20*3.78)</f>
        <v xml:space="preserve"> </v>
      </c>
      <c r="L20" s="174" t="str">
        <f>IF(' Inf Conc'!L20="", " ", ' Inf Conc'!$C20*' Inf Conc'!L20*3.78)</f>
        <v xml:space="preserve"> </v>
      </c>
    </row>
    <row r="21" spans="1:14" x14ac:dyDescent="0.25">
      <c r="A21" s="145">
        <f>' Inf Conc'!A21</f>
        <v>0</v>
      </c>
      <c r="B21" s="31">
        <f>' Inf Conc'!B21</f>
        <v>0</v>
      </c>
      <c r="C21" s="145">
        <f>' Inf Conc'!C21</f>
        <v>0</v>
      </c>
      <c r="D21" s="145">
        <f>' Inf Conc'!D21</f>
        <v>0</v>
      </c>
      <c r="E21" s="174" t="str">
        <f>IF(OR(' Inf Conc'!E21="",' Inf Conc'!E21=0)," ",' Inf Conc'!$C21*' Inf Conc'!E21*3.78)</f>
        <v xml:space="preserve"> </v>
      </c>
      <c r="F21" s="174" t="str">
        <f>IF(' Inf Conc'!F21="", " ", ' Inf Conc'!$C21*' Inf Conc'!F21*3.78)</f>
        <v xml:space="preserve"> </v>
      </c>
      <c r="G21" s="174" t="str">
        <f>IF(' Inf Conc'!G21="", " ", ' Inf Conc'!$C21*' Inf Conc'!G21*3.78)</f>
        <v xml:space="preserve"> </v>
      </c>
      <c r="H21" s="174" t="str">
        <f>IF(' Inf Conc'!H21="", " ", ' Inf Conc'!$C21*' Inf Conc'!H21*3.78)</f>
        <v xml:space="preserve"> </v>
      </c>
      <c r="I21" s="174" t="str">
        <f>IF(' Inf Conc'!I21="", " ", ' Inf Conc'!$C21*' Inf Conc'!I21*3.78)</f>
        <v xml:space="preserve"> </v>
      </c>
      <c r="J21" s="174" t="str">
        <f>IF(' Inf Conc'!J21="", " ", ' Inf Conc'!$C21*' Inf Conc'!J21*3.78)</f>
        <v xml:space="preserve"> </v>
      </c>
      <c r="K21" s="174" t="str">
        <f>IF(' Inf Conc'!K21="", " ", ' Inf Conc'!$D21*' Inf Conc'!K21*3.78)</f>
        <v xml:space="preserve"> </v>
      </c>
      <c r="L21" s="174" t="str">
        <f>IF(' Inf Conc'!L21="", " ", ' Inf Conc'!$C21*' Inf Conc'!L21*3.78)</f>
        <v xml:space="preserve"> </v>
      </c>
    </row>
    <row r="22" spans="1:14" x14ac:dyDescent="0.25">
      <c r="A22" s="145">
        <f>' Inf Conc'!A22</f>
        <v>0</v>
      </c>
      <c r="B22" s="31">
        <f>' Inf Conc'!B22</f>
        <v>0</v>
      </c>
      <c r="C22" s="145">
        <f>' Inf Conc'!C22</f>
        <v>0</v>
      </c>
      <c r="D22" s="145">
        <f>' Inf Conc'!D22</f>
        <v>0</v>
      </c>
      <c r="E22" s="174" t="str">
        <f>IF(OR(' Inf Conc'!E22="",' Inf Conc'!E22=0)," ",' Inf Conc'!$C22*' Inf Conc'!E22*3.78)</f>
        <v xml:space="preserve"> </v>
      </c>
      <c r="F22" s="174" t="str">
        <f>IF(' Inf Conc'!F22="", " ", ' Inf Conc'!$C22*' Inf Conc'!F22*3.78)</f>
        <v xml:space="preserve"> </v>
      </c>
      <c r="G22" s="174" t="str">
        <f>IF(' Inf Conc'!G22="", " ", ' Inf Conc'!$C22*' Inf Conc'!G22*3.78)</f>
        <v xml:space="preserve"> </v>
      </c>
      <c r="H22" s="174" t="str">
        <f>IF(' Inf Conc'!H22="", " ", ' Inf Conc'!$C22*' Inf Conc'!H22*3.78)</f>
        <v xml:space="preserve"> </v>
      </c>
      <c r="I22" s="174" t="str">
        <f>IF(' Inf Conc'!I22="", " ", ' Inf Conc'!$C22*' Inf Conc'!I22*3.78)</f>
        <v xml:space="preserve"> </v>
      </c>
      <c r="J22" s="174" t="str">
        <f>IF(' Inf Conc'!J22="", " ", ' Inf Conc'!$C22*' Inf Conc'!J22*3.78)</f>
        <v xml:space="preserve"> </v>
      </c>
      <c r="K22" s="174" t="str">
        <f>IF(' Inf Conc'!K22="", " ", ' Inf Conc'!$D22*' Inf Conc'!K22*3.78)</f>
        <v xml:space="preserve"> </v>
      </c>
      <c r="L22" s="174" t="str">
        <f>IF(' Inf Conc'!L22="", " ", ' Inf Conc'!$C22*' Inf Conc'!L22*3.78)</f>
        <v xml:space="preserve"> </v>
      </c>
    </row>
    <row r="23" spans="1:14" x14ac:dyDescent="0.25">
      <c r="A23" s="145">
        <f>' Inf Conc'!A23</f>
        <v>0</v>
      </c>
      <c r="B23" s="31">
        <f>' Inf Conc'!B23</f>
        <v>0</v>
      </c>
      <c r="C23" s="145">
        <f>' Inf Conc'!C23</f>
        <v>0</v>
      </c>
      <c r="D23" s="145">
        <f>' Inf Conc'!D23</f>
        <v>0</v>
      </c>
      <c r="E23" s="174" t="str">
        <f>IF(OR(' Inf Conc'!E23="",' Inf Conc'!E23=0)," ",' Inf Conc'!$C23*' Inf Conc'!E23*3.78)</f>
        <v xml:space="preserve"> </v>
      </c>
      <c r="F23" s="174" t="str">
        <f>IF(' Inf Conc'!F23="", " ", ' Inf Conc'!$C23*' Inf Conc'!F23*3.78)</f>
        <v xml:space="preserve"> </v>
      </c>
      <c r="G23" s="174" t="str">
        <f>IF(' Inf Conc'!G23="", " ", ' Inf Conc'!$C23*' Inf Conc'!G23*3.78)</f>
        <v xml:space="preserve"> </v>
      </c>
      <c r="H23" s="174" t="str">
        <f>IF(' Inf Conc'!H23="", " ", ' Inf Conc'!$C23*' Inf Conc'!H23*3.78)</f>
        <v xml:space="preserve"> </v>
      </c>
      <c r="I23" s="174" t="str">
        <f>IF(' Inf Conc'!I23="", " ", ' Inf Conc'!$C23*' Inf Conc'!I23*3.78)</f>
        <v xml:space="preserve"> </v>
      </c>
      <c r="J23" s="174" t="str">
        <f>IF(' Inf Conc'!J23="", " ", ' Inf Conc'!$C23*' Inf Conc'!J23*3.78)</f>
        <v xml:space="preserve"> </v>
      </c>
      <c r="K23" s="174" t="str">
        <f>IF(' Inf Conc'!K23="", " ", ' Inf Conc'!$D23*' Inf Conc'!K23*3.78)</f>
        <v xml:space="preserve"> </v>
      </c>
      <c r="L23" s="174" t="str">
        <f>IF(' Inf Conc'!L23="", " ", ' Inf Conc'!$C23*' Inf Conc'!L23*3.78)</f>
        <v xml:space="preserve"> </v>
      </c>
    </row>
    <row r="24" spans="1:14" x14ac:dyDescent="0.25">
      <c r="A24" s="145">
        <f>' Inf Conc'!A24</f>
        <v>0</v>
      </c>
      <c r="B24" s="31">
        <f>' Inf Conc'!B24</f>
        <v>0</v>
      </c>
      <c r="C24" s="145">
        <f>' Inf Conc'!C24</f>
        <v>0</v>
      </c>
      <c r="D24" s="145">
        <f>' Inf Conc'!D24</f>
        <v>0</v>
      </c>
      <c r="E24" s="174" t="str">
        <f>IF(OR(' Inf Conc'!E24="",' Inf Conc'!E24=0)," ",' Inf Conc'!$C24*' Inf Conc'!E24*3.78)</f>
        <v xml:space="preserve"> </v>
      </c>
      <c r="F24" s="174" t="str">
        <f>IF(' Inf Conc'!F24="", " ", ' Inf Conc'!$C24*' Inf Conc'!F24*3.78)</f>
        <v xml:space="preserve"> </v>
      </c>
      <c r="G24" s="174" t="str">
        <f>IF(' Inf Conc'!G24="", " ", ' Inf Conc'!$C24*' Inf Conc'!G24*3.78)</f>
        <v xml:space="preserve"> </v>
      </c>
      <c r="H24" s="174" t="str">
        <f>IF(' Inf Conc'!H24="", " ", ' Inf Conc'!$C24*' Inf Conc'!H24*3.78)</f>
        <v xml:space="preserve"> </v>
      </c>
      <c r="I24" s="174" t="str">
        <f>IF(' Inf Conc'!I24="", " ", ' Inf Conc'!$C24*' Inf Conc'!I24*3.78)</f>
        <v xml:space="preserve"> </v>
      </c>
      <c r="J24" s="174" t="str">
        <f>IF(' Inf Conc'!J24="", " ", ' Inf Conc'!$C24*' Inf Conc'!J24*3.78)</f>
        <v xml:space="preserve"> </v>
      </c>
      <c r="K24" s="174" t="str">
        <f>IF(' Inf Conc'!K24="", " ", ' Inf Conc'!$D24*' Inf Conc'!K24*3.78)</f>
        <v xml:space="preserve"> </v>
      </c>
      <c r="L24" s="174" t="str">
        <f>IF(' Inf Conc'!L24="", " ", ' Inf Conc'!$C24*' Inf Conc'!L24*3.78)</f>
        <v xml:space="preserve"> </v>
      </c>
    </row>
    <row r="25" spans="1:14" x14ac:dyDescent="0.25">
      <c r="A25" s="145">
        <f>' Inf Conc'!A25</f>
        <v>0</v>
      </c>
      <c r="B25" s="31">
        <f>' Inf Conc'!B25</f>
        <v>0</v>
      </c>
      <c r="C25" s="145">
        <f>' Inf Conc'!C25</f>
        <v>0</v>
      </c>
      <c r="D25" s="145">
        <f>' Inf Conc'!D25</f>
        <v>0</v>
      </c>
      <c r="E25" s="174" t="str">
        <f>IF(OR(' Inf Conc'!E25="",' Inf Conc'!E25=0)," ",' Inf Conc'!$C25*' Inf Conc'!E25*3.78)</f>
        <v xml:space="preserve"> </v>
      </c>
      <c r="F25" s="174" t="str">
        <f>IF(' Inf Conc'!F25="", " ", ' Inf Conc'!$C25*' Inf Conc'!F25*3.78)</f>
        <v xml:space="preserve"> </v>
      </c>
      <c r="G25" s="174" t="str">
        <f>IF(' Inf Conc'!G25="", " ", ' Inf Conc'!$C25*' Inf Conc'!G25*3.78)</f>
        <v xml:space="preserve"> </v>
      </c>
      <c r="H25" s="174" t="str">
        <f>IF(' Inf Conc'!H25="", " ", ' Inf Conc'!$C25*' Inf Conc'!H25*3.78)</f>
        <v xml:space="preserve"> </v>
      </c>
      <c r="I25" s="174" t="str">
        <f>IF(' Inf Conc'!I25="", " ", ' Inf Conc'!$C25*' Inf Conc'!I25*3.78)</f>
        <v xml:space="preserve"> </v>
      </c>
      <c r="J25" s="174" t="str">
        <f>IF(' Inf Conc'!J25="", " ", ' Inf Conc'!$C25*' Inf Conc'!J25*3.78)</f>
        <v xml:space="preserve"> </v>
      </c>
      <c r="K25" s="174" t="str">
        <f>IF(' Inf Conc'!K25="", " ", ' Inf Conc'!$D25*' Inf Conc'!K25*3.78)</f>
        <v xml:space="preserve"> </v>
      </c>
      <c r="L25" s="174" t="str">
        <f>IF(' Inf Conc'!L25="", " ", ' Inf Conc'!$C25*' Inf Conc'!L25*3.78)</f>
        <v xml:space="preserve"> </v>
      </c>
    </row>
    <row r="26" spans="1:14" x14ac:dyDescent="0.25">
      <c r="A26" s="145">
        <f>' Inf Conc'!A26</f>
        <v>0</v>
      </c>
      <c r="B26" s="31">
        <f>' Inf Conc'!B26</f>
        <v>0</v>
      </c>
      <c r="C26" s="145">
        <f>' Inf Conc'!C26</f>
        <v>0</v>
      </c>
      <c r="D26" s="145">
        <f>' Inf Conc'!D26</f>
        <v>0</v>
      </c>
      <c r="E26" s="174" t="str">
        <f>IF(OR(' Inf Conc'!E26="",' Inf Conc'!E26=0)," ",' Inf Conc'!$C26*' Inf Conc'!E26*3.78)</f>
        <v xml:space="preserve"> </v>
      </c>
      <c r="F26" s="174" t="str">
        <f>IF(' Inf Conc'!F26="", " ", ' Inf Conc'!$C26*' Inf Conc'!F26*3.78)</f>
        <v xml:space="preserve"> </v>
      </c>
      <c r="G26" s="174" t="str">
        <f>IF(' Inf Conc'!G26="", " ", ' Inf Conc'!$C26*' Inf Conc'!G26*3.78)</f>
        <v xml:space="preserve"> </v>
      </c>
      <c r="H26" s="174" t="str">
        <f>IF(' Inf Conc'!H26="", " ", ' Inf Conc'!$C26*' Inf Conc'!H26*3.78)</f>
        <v xml:space="preserve"> </v>
      </c>
      <c r="I26" s="174" t="str">
        <f>IF(' Inf Conc'!I26="", " ", ' Inf Conc'!$C26*' Inf Conc'!I26*3.78)</f>
        <v xml:space="preserve"> </v>
      </c>
      <c r="J26" s="174" t="str">
        <f>IF(' Inf Conc'!J26="", " ", ' Inf Conc'!$C26*' Inf Conc'!J26*3.78)</f>
        <v xml:space="preserve"> </v>
      </c>
      <c r="K26" s="174" t="str">
        <f>IF(' Inf Conc'!K26="", " ", ' Inf Conc'!$D26*' Inf Conc'!K26*3.78)</f>
        <v xml:space="preserve"> </v>
      </c>
      <c r="L26" s="174" t="str">
        <f>IF(' Inf Conc'!L26="", " ", ' Inf Conc'!$C26*' Inf Conc'!L26*3.78)</f>
        <v xml:space="preserve"> </v>
      </c>
    </row>
    <row r="27" spans="1:14" ht="14.25" customHeight="1" thickBot="1" x14ac:dyDescent="0.3"/>
    <row r="28" spans="1:14" s="130" customFormat="1" ht="15.75" x14ac:dyDescent="0.25">
      <c r="A28" s="309" t="s">
        <v>170</v>
      </c>
      <c r="B28" s="306"/>
      <c r="C28" s="306"/>
      <c r="D28" s="306"/>
      <c r="E28" s="306"/>
      <c r="F28" s="306"/>
      <c r="G28" s="306"/>
      <c r="H28" s="306"/>
      <c r="I28" s="306"/>
      <c r="J28" s="306"/>
      <c r="K28" s="69"/>
      <c r="L28" s="69"/>
      <c r="M28" s="69"/>
      <c r="N28" s="70"/>
    </row>
    <row r="29" spans="1:14" s="130" customFormat="1" x14ac:dyDescent="0.25">
      <c r="A29" s="307" t="s">
        <v>143</v>
      </c>
      <c r="B29" s="294"/>
      <c r="C29" s="294"/>
      <c r="D29" s="294"/>
      <c r="E29" s="294"/>
      <c r="F29" s="294"/>
      <c r="G29" s="294"/>
      <c r="H29" s="294"/>
      <c r="I29" s="294"/>
      <c r="J29" s="294"/>
      <c r="K29" s="51"/>
      <c r="L29" s="51"/>
      <c r="M29" s="51"/>
      <c r="N29" s="72"/>
    </row>
    <row r="30" spans="1:14" s="130" customFormat="1" x14ac:dyDescent="0.25">
      <c r="A30" s="307" t="s">
        <v>118</v>
      </c>
      <c r="B30" s="294"/>
      <c r="C30" s="294"/>
      <c r="D30" s="294"/>
      <c r="E30" s="294"/>
      <c r="F30" s="294"/>
      <c r="G30" s="294"/>
      <c r="H30" s="294"/>
      <c r="I30" s="294"/>
      <c r="J30" s="294"/>
      <c r="K30" s="51"/>
      <c r="L30" s="51"/>
      <c r="M30" s="51"/>
      <c r="N30" s="72"/>
    </row>
    <row r="31" spans="1:14" s="141" customFormat="1" x14ac:dyDescent="0.25">
      <c r="A31" s="307"/>
      <c r="B31" s="294"/>
      <c r="C31" s="294"/>
      <c r="D31" s="294"/>
      <c r="E31" s="294"/>
      <c r="F31" s="294"/>
      <c r="G31" s="294"/>
      <c r="H31" s="294"/>
      <c r="I31" s="294"/>
      <c r="J31" s="294"/>
      <c r="K31" s="51"/>
      <c r="L31" s="51"/>
      <c r="M31" s="51"/>
      <c r="N31" s="72"/>
    </row>
    <row r="32" spans="1:14" s="130" customFormat="1" ht="14.25" customHeight="1" x14ac:dyDescent="0.25">
      <c r="A32" s="308" t="s">
        <v>109</v>
      </c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72"/>
    </row>
    <row r="33" spans="1:14" s="130" customFormat="1" ht="14.25" customHeight="1" x14ac:dyDescent="0.25">
      <c r="A33" s="190" t="s">
        <v>180</v>
      </c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72"/>
    </row>
    <row r="34" spans="1:14" s="130" customFormat="1" ht="14.25" customHeight="1" x14ac:dyDescent="0.25">
      <c r="A34" s="190" t="s">
        <v>181</v>
      </c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72"/>
    </row>
    <row r="35" spans="1:14" s="130" customFormat="1" ht="14.25" customHeight="1" x14ac:dyDescent="0.25">
      <c r="A35" s="190" t="s">
        <v>117</v>
      </c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72"/>
    </row>
    <row r="36" spans="1:14" s="130" customFormat="1" ht="14.25" customHeight="1" x14ac:dyDescent="0.25">
      <c r="A36" s="71"/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72"/>
    </row>
    <row r="37" spans="1:14" s="130" customFormat="1" ht="14.25" customHeight="1" x14ac:dyDescent="0.25">
      <c r="A37" s="308" t="s">
        <v>179</v>
      </c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72"/>
    </row>
    <row r="38" spans="1:14" s="130" customFormat="1" ht="14.25" customHeight="1" x14ac:dyDescent="0.25">
      <c r="A38" s="190" t="s">
        <v>184</v>
      </c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72"/>
    </row>
    <row r="39" spans="1:14" s="130" customFormat="1" x14ac:dyDescent="0.25">
      <c r="A39" s="191" t="s">
        <v>183</v>
      </c>
      <c r="B39" s="192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83"/>
    </row>
    <row r="40" spans="1:14" s="130" customFormat="1" ht="15.75" thickBot="1" x14ac:dyDescent="0.3">
      <c r="A40" s="84" t="s">
        <v>182</v>
      </c>
      <c r="B40" s="85"/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6"/>
    </row>
  </sheetData>
  <sheetProtection formatCells="0" formatColumns="0" formatRows="0" insertRows="0"/>
  <mergeCells count="1">
    <mergeCell ref="C5:D5"/>
  </mergeCells>
  <conditionalFormatting sqref="A7:L26">
    <cfRule type="containsBlanks" dxfId="633" priority="8">
      <formula>LEN(TRIM(A7))=0</formula>
    </cfRule>
  </conditionalFormatting>
  <conditionalFormatting sqref="E7:L26">
    <cfRule type="cellIs" dxfId="632" priority="3" operator="equal">
      <formula>0</formula>
    </cfRule>
    <cfRule type="containsErrors" dxfId="631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V103"/>
  <sheetViews>
    <sheetView tabSelected="1" zoomScale="85" zoomScaleNormal="85" workbookViewId="0">
      <pane xSplit="2" ySplit="6" topLeftCell="C25" activePane="bottomRight" state="frozen"/>
      <selection pane="topRight" activeCell="C1" sqref="C1"/>
      <selection pane="bottomLeft" activeCell="A7" sqref="A7"/>
      <selection pane="bottomRight" activeCell="U5" sqref="U5:U6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33" bestFit="1" customWidth="1"/>
    <col min="4" max="5" width="6.7109375" customWidth="1"/>
    <col min="6" max="6" width="7.28515625" customWidth="1"/>
    <col min="7" max="7" width="8.85546875" customWidth="1"/>
    <col min="8" max="8" width="6.7109375" customWidth="1"/>
    <col min="9" max="9" width="6.85546875" style="93" customWidth="1"/>
    <col min="10" max="10" width="7.7109375" style="94" customWidth="1"/>
    <col min="11" max="11" width="7.85546875" style="94" customWidth="1"/>
    <col min="12" max="12" width="6.42578125" customWidth="1"/>
    <col min="13" max="13" width="6" customWidth="1"/>
    <col min="14" max="14" width="6.28515625" customWidth="1"/>
    <col min="15" max="15" width="6" customWidth="1"/>
    <col min="16" max="16" width="5.85546875" customWidth="1"/>
    <col min="17" max="17" width="6" customWidth="1"/>
    <col min="18" max="18" width="4.85546875" customWidth="1"/>
    <col min="19" max="20" width="5.42578125" bestFit="1" customWidth="1"/>
    <col min="21" max="21" width="6" style="130" bestFit="1" customWidth="1"/>
  </cols>
  <sheetData>
    <row r="1" spans="1:22" ht="24" thickBot="1" x14ac:dyDescent="0.4">
      <c r="A1" s="97" t="s">
        <v>102</v>
      </c>
      <c r="E1" s="97"/>
      <c r="F1" s="97"/>
      <c r="G1" s="97"/>
      <c r="H1" s="97"/>
      <c r="I1" s="97"/>
      <c r="J1" s="147"/>
      <c r="K1" s="147"/>
      <c r="L1" s="97"/>
      <c r="M1" s="97"/>
      <c r="N1" s="132"/>
      <c r="O1" s="53"/>
      <c r="P1" s="53"/>
      <c r="Q1" s="53"/>
      <c r="R1" s="53"/>
      <c r="S1" s="53"/>
      <c r="T1" s="53"/>
      <c r="U1" s="132"/>
    </row>
    <row r="2" spans="1:22" s="52" customFormat="1" ht="18.75" x14ac:dyDescent="0.3">
      <c r="A2" s="175" t="str">
        <f>' Inf Conc'!A2</f>
        <v>Delta Diablo Sanitation District</v>
      </c>
      <c r="B2" s="69"/>
      <c r="C2" s="69"/>
      <c r="D2" s="176"/>
      <c r="E2" s="176"/>
      <c r="F2" s="176"/>
      <c r="G2" s="176"/>
      <c r="H2" s="176"/>
      <c r="I2" s="176"/>
      <c r="J2" s="186"/>
      <c r="K2" s="150"/>
      <c r="L2" s="25"/>
      <c r="M2" s="25"/>
      <c r="N2" s="25"/>
      <c r="O2" s="25"/>
      <c r="P2" s="25"/>
      <c r="Q2" s="25"/>
      <c r="R2" s="25"/>
      <c r="S2" s="17"/>
      <c r="U2" s="134"/>
    </row>
    <row r="3" spans="1:22" s="52" customFormat="1" ht="19.5" thickBot="1" x14ac:dyDescent="0.35">
      <c r="A3" s="178" t="str">
        <f>' Inf Conc'!A3</f>
        <v>Darrell Cain, Lab Manager, (925)756-1915</v>
      </c>
      <c r="B3" s="74"/>
      <c r="C3" s="74"/>
      <c r="D3" s="179"/>
      <c r="E3" s="179"/>
      <c r="F3" s="179"/>
      <c r="G3" s="179"/>
      <c r="H3" s="179"/>
      <c r="I3" s="179"/>
      <c r="J3" s="189"/>
      <c r="K3" s="150"/>
      <c r="L3" s="25"/>
      <c r="M3" s="25"/>
      <c r="N3" s="25"/>
      <c r="O3" s="25"/>
      <c r="P3" s="25"/>
      <c r="Q3" s="25"/>
      <c r="R3" s="25"/>
      <c r="S3" s="17"/>
      <c r="U3" s="134"/>
    </row>
    <row r="4" spans="1:22" ht="19.5" thickBot="1" x14ac:dyDescent="0.35">
      <c r="C4" s="34"/>
      <c r="D4" s="36"/>
      <c r="E4" s="36"/>
      <c r="F4" s="36"/>
      <c r="G4" s="36"/>
      <c r="H4" s="36"/>
      <c r="I4" s="92"/>
      <c r="J4" s="153"/>
      <c r="K4" s="153"/>
      <c r="L4" s="36"/>
      <c r="M4" s="36"/>
      <c r="N4" s="36"/>
      <c r="O4" s="36"/>
      <c r="P4" s="36"/>
      <c r="Q4" s="36"/>
      <c r="R4" s="36"/>
    </row>
    <row r="5" spans="1:22" ht="39.75" customHeight="1" x14ac:dyDescent="0.25">
      <c r="A5" s="39" t="s">
        <v>199</v>
      </c>
      <c r="B5" s="3" t="s">
        <v>0</v>
      </c>
      <c r="C5" s="20" t="s">
        <v>69</v>
      </c>
      <c r="D5" s="352" t="s">
        <v>13</v>
      </c>
      <c r="E5" s="353"/>
      <c r="F5" s="102" t="s">
        <v>56</v>
      </c>
      <c r="G5" s="103" t="s">
        <v>161</v>
      </c>
      <c r="H5" s="104" t="s">
        <v>57</v>
      </c>
      <c r="I5" s="113" t="s">
        <v>160</v>
      </c>
      <c r="J5" s="317" t="s">
        <v>159</v>
      </c>
      <c r="K5" s="317" t="s">
        <v>162</v>
      </c>
      <c r="L5" s="104" t="s">
        <v>58</v>
      </c>
      <c r="M5" s="104" t="s">
        <v>65</v>
      </c>
      <c r="N5" s="104" t="s">
        <v>59</v>
      </c>
      <c r="O5" s="104" t="s">
        <v>163</v>
      </c>
      <c r="P5" s="37" t="s">
        <v>185</v>
      </c>
      <c r="Q5" s="352" t="s">
        <v>187</v>
      </c>
      <c r="R5" s="354"/>
      <c r="S5" s="352" t="s">
        <v>188</v>
      </c>
      <c r="T5" s="354"/>
      <c r="U5" s="131" t="s">
        <v>61</v>
      </c>
    </row>
    <row r="6" spans="1:22" ht="39.75" customHeight="1" thickBot="1" x14ac:dyDescent="0.3">
      <c r="A6" s="56"/>
      <c r="B6" s="8" t="s">
        <v>33</v>
      </c>
      <c r="C6" s="27"/>
      <c r="D6" s="57" t="s">
        <v>14</v>
      </c>
      <c r="E6" s="58" t="s">
        <v>10</v>
      </c>
      <c r="F6" s="116" t="s">
        <v>37</v>
      </c>
      <c r="G6" s="117" t="s">
        <v>16</v>
      </c>
      <c r="H6" s="106"/>
      <c r="I6" s="114"/>
      <c r="J6" s="318"/>
      <c r="K6" s="318"/>
      <c r="L6" s="106"/>
      <c r="M6" s="106"/>
      <c r="N6" s="106"/>
      <c r="O6" s="106"/>
      <c r="P6" s="107" t="s">
        <v>99</v>
      </c>
      <c r="Q6" s="57" t="s">
        <v>11</v>
      </c>
      <c r="R6" s="108" t="s">
        <v>12</v>
      </c>
      <c r="S6" s="57" t="s">
        <v>11</v>
      </c>
      <c r="T6" s="108" t="s">
        <v>12</v>
      </c>
      <c r="U6" s="109"/>
    </row>
    <row r="7" spans="1:22" s="141" customFormat="1" ht="16.5" customHeight="1" x14ac:dyDescent="0.25">
      <c r="A7" s="31" t="s">
        <v>220</v>
      </c>
      <c r="B7" s="333">
        <v>41109</v>
      </c>
      <c r="C7" s="35" t="s">
        <v>217</v>
      </c>
      <c r="D7" s="268">
        <v>7.7</v>
      </c>
      <c r="E7" s="268">
        <v>12.5</v>
      </c>
      <c r="F7" s="167">
        <f t="shared" ref="F7:F12" si="0">SUM(H7,J7,K7)</f>
        <v>50.1</v>
      </c>
      <c r="G7" s="145">
        <f t="shared" ref="G7:G12" si="1">SUM(I7:K7)</f>
        <v>49.1</v>
      </c>
      <c r="H7" s="269">
        <v>39</v>
      </c>
      <c r="I7" s="268">
        <v>38</v>
      </c>
      <c r="J7" s="269">
        <v>0.1</v>
      </c>
      <c r="K7" s="268">
        <v>11</v>
      </c>
      <c r="L7" s="269">
        <v>37</v>
      </c>
      <c r="M7" s="330"/>
      <c r="N7" s="269">
        <v>1.8</v>
      </c>
      <c r="O7" s="268"/>
      <c r="P7" s="269">
        <v>0.9</v>
      </c>
      <c r="Q7" s="268">
        <v>6.9</v>
      </c>
      <c r="R7" s="268">
        <v>6.9</v>
      </c>
      <c r="S7" s="330">
        <v>25</v>
      </c>
      <c r="T7" s="330">
        <v>25</v>
      </c>
      <c r="U7" s="268">
        <v>9.4</v>
      </c>
      <c r="V7" s="141" t="s">
        <v>224</v>
      </c>
    </row>
    <row r="8" spans="1:22" s="141" customFormat="1" ht="16.5" customHeight="1" x14ac:dyDescent="0.25">
      <c r="A8" s="31" t="s">
        <v>220</v>
      </c>
      <c r="B8" s="336">
        <v>41115</v>
      </c>
      <c r="C8" s="35" t="s">
        <v>217</v>
      </c>
      <c r="D8" s="268">
        <v>5.2</v>
      </c>
      <c r="E8" s="268">
        <v>10</v>
      </c>
      <c r="F8" s="167">
        <f t="shared" si="0"/>
        <v>64</v>
      </c>
      <c r="G8" s="145">
        <f t="shared" si="1"/>
        <v>64</v>
      </c>
      <c r="H8" s="269">
        <v>32</v>
      </c>
      <c r="I8" s="268">
        <v>32</v>
      </c>
      <c r="J8" s="269">
        <v>16</v>
      </c>
      <c r="K8" s="268">
        <v>16</v>
      </c>
      <c r="L8" s="269">
        <v>32</v>
      </c>
      <c r="M8" s="330"/>
      <c r="N8" s="269">
        <v>1.5</v>
      </c>
      <c r="O8" s="268"/>
      <c r="P8" s="269">
        <v>0.82</v>
      </c>
      <c r="Q8" s="268">
        <v>7</v>
      </c>
      <c r="R8" s="268">
        <v>7</v>
      </c>
      <c r="S8" s="330">
        <v>25</v>
      </c>
      <c r="T8" s="330">
        <v>25</v>
      </c>
      <c r="U8" s="268">
        <v>12.9</v>
      </c>
      <c r="V8" s="141" t="s">
        <v>224</v>
      </c>
    </row>
    <row r="9" spans="1:22" s="134" customFormat="1" ht="16.5" customHeight="1" x14ac:dyDescent="0.25">
      <c r="A9" s="31" t="s">
        <v>220</v>
      </c>
      <c r="B9" s="335">
        <v>41128</v>
      </c>
      <c r="C9" s="35" t="s">
        <v>217</v>
      </c>
      <c r="D9" s="268">
        <v>5</v>
      </c>
      <c r="E9" s="268">
        <v>11</v>
      </c>
      <c r="F9" s="167">
        <f t="shared" si="0"/>
        <v>65.39</v>
      </c>
      <c r="G9" s="145">
        <f t="shared" si="1"/>
        <v>64.39</v>
      </c>
      <c r="H9" s="269">
        <v>34</v>
      </c>
      <c r="I9" s="268">
        <v>33</v>
      </c>
      <c r="J9" s="269">
        <v>31</v>
      </c>
      <c r="K9" s="268">
        <v>0.39</v>
      </c>
      <c r="L9" s="269">
        <v>34</v>
      </c>
      <c r="M9" s="330"/>
      <c r="N9" s="269">
        <v>1.1000000000000001</v>
      </c>
      <c r="O9" s="268">
        <v>1.7</v>
      </c>
      <c r="P9" s="269">
        <v>0.76</v>
      </c>
      <c r="Q9" s="268">
        <v>7</v>
      </c>
      <c r="R9" s="268">
        <v>7</v>
      </c>
      <c r="S9" s="330">
        <v>25.7</v>
      </c>
      <c r="T9" s="330">
        <v>25.7</v>
      </c>
      <c r="U9" s="268">
        <v>10.5</v>
      </c>
    </row>
    <row r="10" spans="1:22" s="141" customFormat="1" ht="16.5" customHeight="1" x14ac:dyDescent="0.25">
      <c r="A10" s="31" t="s">
        <v>220</v>
      </c>
      <c r="B10" s="336">
        <v>41142</v>
      </c>
      <c r="C10" s="35" t="s">
        <v>217</v>
      </c>
      <c r="D10" s="268">
        <v>5.3</v>
      </c>
      <c r="E10" s="268">
        <v>12.2</v>
      </c>
      <c r="F10" s="167">
        <f t="shared" si="0"/>
        <v>65.36</v>
      </c>
      <c r="G10" s="145">
        <f t="shared" si="1"/>
        <v>66.36</v>
      </c>
      <c r="H10" s="269">
        <v>25</v>
      </c>
      <c r="I10" s="268">
        <v>26</v>
      </c>
      <c r="J10" s="269">
        <v>40</v>
      </c>
      <c r="K10" s="268">
        <v>0.36</v>
      </c>
      <c r="L10" s="269">
        <v>25</v>
      </c>
      <c r="M10" s="330"/>
      <c r="N10" s="269">
        <v>1.8</v>
      </c>
      <c r="O10" s="268">
        <v>1.3</v>
      </c>
      <c r="P10" s="269">
        <v>1.2</v>
      </c>
      <c r="Q10" s="268">
        <v>7.1</v>
      </c>
      <c r="R10" s="268">
        <v>7.1</v>
      </c>
      <c r="S10" s="330">
        <v>25.7</v>
      </c>
      <c r="T10" s="330">
        <v>25.7</v>
      </c>
      <c r="U10" s="268">
        <v>16.899999999999999</v>
      </c>
    </row>
    <row r="11" spans="1:22" s="141" customFormat="1" ht="16.5" customHeight="1" x14ac:dyDescent="0.25">
      <c r="A11" s="31" t="s">
        <v>220</v>
      </c>
      <c r="B11" s="335">
        <v>41157</v>
      </c>
      <c r="C11" s="35" t="s">
        <v>217</v>
      </c>
      <c r="D11" s="268">
        <v>4.9000000000000004</v>
      </c>
      <c r="E11" s="268">
        <v>8.8000000000000007</v>
      </c>
      <c r="F11" s="167">
        <f t="shared" si="0"/>
        <v>72.59</v>
      </c>
      <c r="G11" s="145">
        <f t="shared" si="1"/>
        <v>75.59</v>
      </c>
      <c r="H11" s="269">
        <v>24</v>
      </c>
      <c r="I11" s="268">
        <v>27</v>
      </c>
      <c r="J11" s="269">
        <v>48</v>
      </c>
      <c r="K11" s="268">
        <v>0.59</v>
      </c>
      <c r="L11" s="269">
        <v>25</v>
      </c>
      <c r="M11" s="330"/>
      <c r="N11" s="269">
        <v>1.6</v>
      </c>
      <c r="O11" s="268">
        <v>1.3</v>
      </c>
      <c r="P11" s="269">
        <v>0.8</v>
      </c>
      <c r="Q11" s="268">
        <v>7.1</v>
      </c>
      <c r="R11" s="268">
        <v>7.1</v>
      </c>
      <c r="S11" s="330">
        <v>25.5</v>
      </c>
      <c r="T11" s="330">
        <v>25.5</v>
      </c>
      <c r="U11" s="268">
        <v>12.2</v>
      </c>
    </row>
    <row r="12" spans="1:22" s="141" customFormat="1" ht="16.5" customHeight="1" x14ac:dyDescent="0.25">
      <c r="A12" s="31" t="s">
        <v>220</v>
      </c>
      <c r="B12" s="339">
        <v>41177</v>
      </c>
      <c r="C12" s="35" t="s">
        <v>217</v>
      </c>
      <c r="D12" s="268">
        <v>5.8</v>
      </c>
      <c r="E12" s="268">
        <v>8.8000000000000007</v>
      </c>
      <c r="F12" s="167">
        <f t="shared" si="0"/>
        <v>67.45</v>
      </c>
      <c r="G12" s="145">
        <f t="shared" si="1"/>
        <v>68.45</v>
      </c>
      <c r="H12" s="269">
        <v>21</v>
      </c>
      <c r="I12" s="268">
        <v>22</v>
      </c>
      <c r="J12" s="269">
        <v>46</v>
      </c>
      <c r="K12" s="268">
        <v>0.45</v>
      </c>
      <c r="L12" s="269">
        <v>22</v>
      </c>
      <c r="M12" s="330"/>
      <c r="N12" s="269">
        <v>0.95</v>
      </c>
      <c r="O12" s="268">
        <v>0.98</v>
      </c>
      <c r="P12" s="269">
        <v>0.52</v>
      </c>
      <c r="Q12" s="268">
        <v>7.1</v>
      </c>
      <c r="R12" s="268">
        <v>7.1</v>
      </c>
      <c r="S12" s="330">
        <v>25.5</v>
      </c>
      <c r="T12" s="330">
        <v>25.5</v>
      </c>
      <c r="U12" s="268">
        <v>19.2</v>
      </c>
    </row>
    <row r="13" spans="1:22" s="141" customFormat="1" ht="16.5" customHeight="1" x14ac:dyDescent="0.25">
      <c r="A13" s="31" t="s">
        <v>219</v>
      </c>
      <c r="B13" s="335">
        <v>41186</v>
      </c>
      <c r="C13" s="35" t="s">
        <v>217</v>
      </c>
      <c r="D13" s="268">
        <v>5.8</v>
      </c>
      <c r="E13" s="268">
        <v>9.9</v>
      </c>
      <c r="F13" s="167">
        <f t="shared" ref="F13:F32" si="2">SUM(H13,J13,K13)</f>
        <v>72.349999999999994</v>
      </c>
      <c r="G13" s="145">
        <f t="shared" ref="G13:G32" si="3">SUM(I13:K13)</f>
        <v>72.349999999999994</v>
      </c>
      <c r="H13" s="269">
        <v>26</v>
      </c>
      <c r="I13" s="268">
        <v>26</v>
      </c>
      <c r="J13" s="269">
        <v>46</v>
      </c>
      <c r="K13" s="268">
        <v>0.35</v>
      </c>
      <c r="L13" s="269">
        <v>27</v>
      </c>
      <c r="M13" s="330"/>
      <c r="N13" s="269">
        <v>1</v>
      </c>
      <c r="O13" s="268">
        <v>0.84</v>
      </c>
      <c r="P13" s="269">
        <v>0.5</v>
      </c>
      <c r="Q13" s="268">
        <v>7.2</v>
      </c>
      <c r="R13" s="268">
        <v>7.2</v>
      </c>
      <c r="S13" s="330">
        <v>23.5</v>
      </c>
      <c r="T13" s="330">
        <v>23.5</v>
      </c>
      <c r="U13" s="268">
        <v>12</v>
      </c>
    </row>
    <row r="14" spans="1:22" s="141" customFormat="1" ht="16.5" customHeight="1" x14ac:dyDescent="0.25">
      <c r="A14" s="31" t="s">
        <v>219</v>
      </c>
      <c r="B14" s="336">
        <v>41198</v>
      </c>
      <c r="C14" s="35" t="s">
        <v>217</v>
      </c>
      <c r="D14" s="268">
        <v>7.4</v>
      </c>
      <c r="E14" s="268">
        <v>18.2</v>
      </c>
      <c r="F14" s="167">
        <f t="shared" si="2"/>
        <v>72.38</v>
      </c>
      <c r="G14" s="145">
        <f t="shared" si="3"/>
        <v>59.38</v>
      </c>
      <c r="H14" s="269">
        <v>23</v>
      </c>
      <c r="I14" s="268">
        <v>10</v>
      </c>
      <c r="J14" s="269">
        <v>49</v>
      </c>
      <c r="K14" s="268">
        <v>0.38</v>
      </c>
      <c r="L14" s="269">
        <v>23</v>
      </c>
      <c r="M14" s="330"/>
      <c r="N14" s="269">
        <v>1</v>
      </c>
      <c r="O14" s="268">
        <v>0.81</v>
      </c>
      <c r="P14" s="269">
        <v>0.57999999999999996</v>
      </c>
      <c r="Q14" s="268">
        <v>7.1</v>
      </c>
      <c r="R14" s="268">
        <v>7.1</v>
      </c>
      <c r="S14" s="330">
        <v>23.5</v>
      </c>
      <c r="T14" s="330">
        <v>23.5</v>
      </c>
      <c r="U14" s="268">
        <v>13.2</v>
      </c>
    </row>
    <row r="15" spans="1:22" s="141" customFormat="1" ht="16.5" customHeight="1" x14ac:dyDescent="0.25">
      <c r="A15" s="31" t="s">
        <v>219</v>
      </c>
      <c r="B15" s="335">
        <v>41219</v>
      </c>
      <c r="C15" s="35" t="s">
        <v>217</v>
      </c>
      <c r="D15" s="268">
        <v>5.9</v>
      </c>
      <c r="E15" s="268">
        <v>13.1</v>
      </c>
      <c r="F15" s="167">
        <f t="shared" si="2"/>
        <v>67.349999999999994</v>
      </c>
      <c r="G15" s="145">
        <f t="shared" si="3"/>
        <v>68.349999999999994</v>
      </c>
      <c r="H15" s="269">
        <v>26</v>
      </c>
      <c r="I15" s="268">
        <v>27</v>
      </c>
      <c r="J15" s="269">
        <v>41</v>
      </c>
      <c r="K15" s="268">
        <v>0.35</v>
      </c>
      <c r="L15" s="269">
        <v>27</v>
      </c>
      <c r="M15" s="330"/>
      <c r="N15" s="269">
        <v>1.5</v>
      </c>
      <c r="O15" s="268">
        <v>1.2</v>
      </c>
      <c r="P15" s="269">
        <v>0.79</v>
      </c>
      <c r="Q15" s="268">
        <v>7.4</v>
      </c>
      <c r="R15" s="268">
        <v>7.4</v>
      </c>
      <c r="S15" s="330">
        <v>22.2</v>
      </c>
      <c r="T15" s="330">
        <v>22.2</v>
      </c>
      <c r="U15" s="268">
        <v>14.5</v>
      </c>
    </row>
    <row r="16" spans="1:22" s="141" customFormat="1" ht="16.5" customHeight="1" thickBot="1" x14ac:dyDescent="0.3">
      <c r="A16" s="31" t="s">
        <v>219</v>
      </c>
      <c r="B16" s="336">
        <v>41241</v>
      </c>
      <c r="C16" s="35" t="s">
        <v>217</v>
      </c>
      <c r="D16" s="268">
        <v>7.1</v>
      </c>
      <c r="E16" s="268">
        <v>13.6</v>
      </c>
      <c r="F16" s="167">
        <f t="shared" si="2"/>
        <v>95.52</v>
      </c>
      <c r="G16" s="145">
        <f t="shared" si="3"/>
        <v>94.52</v>
      </c>
      <c r="H16" s="269">
        <v>29</v>
      </c>
      <c r="I16" s="268">
        <v>28</v>
      </c>
      <c r="J16" s="269">
        <v>66</v>
      </c>
      <c r="K16" s="268">
        <v>0.52</v>
      </c>
      <c r="L16" s="269">
        <v>28</v>
      </c>
      <c r="M16" s="330"/>
      <c r="N16" s="269">
        <v>1.8</v>
      </c>
      <c r="O16" s="268">
        <v>1.7</v>
      </c>
      <c r="P16" s="269">
        <v>0.95</v>
      </c>
      <c r="Q16" s="268">
        <v>7.2</v>
      </c>
      <c r="R16" s="268">
        <v>7.2</v>
      </c>
      <c r="S16" s="330">
        <v>22.2</v>
      </c>
      <c r="T16" s="330">
        <v>22.2</v>
      </c>
      <c r="U16" s="268">
        <v>23.5</v>
      </c>
    </row>
    <row r="17" spans="1:22" s="141" customFormat="1" ht="16.5" customHeight="1" x14ac:dyDescent="0.25">
      <c r="A17" s="31" t="s">
        <v>219</v>
      </c>
      <c r="B17" s="335">
        <v>41248</v>
      </c>
      <c r="C17" s="35" t="s">
        <v>216</v>
      </c>
      <c r="D17" s="337">
        <v>10.199999999999999</v>
      </c>
      <c r="E17" s="338">
        <v>14.1</v>
      </c>
      <c r="F17" s="167">
        <f t="shared" si="2"/>
        <v>62.064999999999998</v>
      </c>
      <c r="G17" s="145">
        <f t="shared" si="3"/>
        <v>62.064999999999998</v>
      </c>
      <c r="H17" s="269">
        <v>25</v>
      </c>
      <c r="I17" s="268">
        <v>25</v>
      </c>
      <c r="J17" s="269">
        <v>37</v>
      </c>
      <c r="K17" s="268">
        <v>6.5000000000000002E-2</v>
      </c>
      <c r="L17" s="269">
        <v>25</v>
      </c>
      <c r="M17" s="330"/>
      <c r="N17" s="269">
        <v>1</v>
      </c>
      <c r="O17" s="268">
        <v>0.71</v>
      </c>
      <c r="P17" s="269">
        <v>0.39</v>
      </c>
      <c r="Q17" s="268">
        <v>7.1</v>
      </c>
      <c r="R17" s="268">
        <v>7.1</v>
      </c>
      <c r="S17" s="330">
        <v>22</v>
      </c>
      <c r="T17" s="330">
        <v>22</v>
      </c>
      <c r="U17" s="268">
        <v>12.9</v>
      </c>
      <c r="V17" s="141" t="s">
        <v>225</v>
      </c>
    </row>
    <row r="18" spans="1:22" s="141" customFormat="1" ht="16.5" customHeight="1" x14ac:dyDescent="0.25">
      <c r="A18" s="31" t="s">
        <v>219</v>
      </c>
      <c r="B18" s="335">
        <v>41254</v>
      </c>
      <c r="C18" s="35" t="s">
        <v>217</v>
      </c>
      <c r="D18" s="268">
        <v>8.5</v>
      </c>
      <c r="E18" s="268">
        <v>14.5</v>
      </c>
      <c r="F18" s="167">
        <f t="shared" si="2"/>
        <v>54.27</v>
      </c>
      <c r="G18" s="145">
        <f t="shared" si="3"/>
        <v>54.27</v>
      </c>
      <c r="H18" s="269">
        <v>29</v>
      </c>
      <c r="I18" s="268">
        <v>29</v>
      </c>
      <c r="J18" s="269">
        <v>25</v>
      </c>
      <c r="K18" s="268">
        <v>0.27</v>
      </c>
      <c r="L18" s="269">
        <v>28</v>
      </c>
      <c r="M18" s="330"/>
      <c r="N18" s="269">
        <v>1.5</v>
      </c>
      <c r="O18" s="268">
        <v>1.2</v>
      </c>
      <c r="P18" s="269">
        <v>1.2</v>
      </c>
      <c r="Q18" s="268">
        <v>7.2</v>
      </c>
      <c r="R18" s="268">
        <v>7.2</v>
      </c>
      <c r="S18" s="330">
        <v>22</v>
      </c>
      <c r="T18" s="330">
        <v>22</v>
      </c>
      <c r="U18" s="268">
        <v>12.3</v>
      </c>
    </row>
    <row r="19" spans="1:22" s="141" customFormat="1" ht="16.5" customHeight="1" x14ac:dyDescent="0.25">
      <c r="A19" s="31" t="s">
        <v>219</v>
      </c>
      <c r="B19" s="339">
        <v>41261</v>
      </c>
      <c r="C19" s="35" t="s">
        <v>217</v>
      </c>
      <c r="D19" s="268">
        <v>7.1</v>
      </c>
      <c r="E19" s="268">
        <v>12.4</v>
      </c>
      <c r="F19" s="167">
        <f t="shared" si="2"/>
        <v>56.27</v>
      </c>
      <c r="G19" s="145">
        <f t="shared" si="3"/>
        <v>55.27</v>
      </c>
      <c r="H19" s="269">
        <v>29</v>
      </c>
      <c r="I19" s="268">
        <v>28</v>
      </c>
      <c r="J19" s="269">
        <v>27</v>
      </c>
      <c r="K19" s="268">
        <v>0.27</v>
      </c>
      <c r="L19" s="269">
        <v>28</v>
      </c>
      <c r="M19" s="330"/>
      <c r="N19" s="269">
        <v>1.6</v>
      </c>
      <c r="O19" s="268">
        <v>1.2</v>
      </c>
      <c r="P19" s="269">
        <v>0.92</v>
      </c>
      <c r="Q19" s="268">
        <v>7.2</v>
      </c>
      <c r="R19" s="268">
        <v>7.2</v>
      </c>
      <c r="S19" s="330">
        <v>22</v>
      </c>
      <c r="T19" s="330">
        <v>22</v>
      </c>
      <c r="U19" s="268">
        <v>17.3</v>
      </c>
    </row>
    <row r="20" spans="1:22" s="141" customFormat="1" ht="16.5" customHeight="1" x14ac:dyDescent="0.25">
      <c r="A20" s="31" t="s">
        <v>218</v>
      </c>
      <c r="B20" s="335">
        <v>41282</v>
      </c>
      <c r="C20" s="35" t="s">
        <v>217</v>
      </c>
      <c r="D20" s="268">
        <v>7.4</v>
      </c>
      <c r="E20" s="268">
        <v>14.4</v>
      </c>
      <c r="F20" s="167">
        <f t="shared" si="2"/>
        <v>65.239999999999995</v>
      </c>
      <c r="G20" s="145">
        <f t="shared" si="3"/>
        <v>62.24</v>
      </c>
      <c r="H20" s="269">
        <v>28</v>
      </c>
      <c r="I20" s="268">
        <v>25</v>
      </c>
      <c r="J20" s="269">
        <v>37</v>
      </c>
      <c r="K20" s="268">
        <v>0.24</v>
      </c>
      <c r="L20" s="269">
        <v>27</v>
      </c>
      <c r="M20" s="330"/>
      <c r="N20" s="269">
        <v>1.2</v>
      </c>
      <c r="O20" s="268">
        <v>0.61</v>
      </c>
      <c r="P20" s="269">
        <v>0.28999999999999998</v>
      </c>
      <c r="Q20" s="268">
        <v>7.4</v>
      </c>
      <c r="R20" s="268">
        <v>7.4</v>
      </c>
      <c r="S20" s="330">
        <v>18.899999999999999</v>
      </c>
      <c r="T20" s="330">
        <v>18.899999999999999</v>
      </c>
      <c r="U20" s="268">
        <v>26</v>
      </c>
    </row>
    <row r="21" spans="1:22" s="141" customFormat="1" ht="16.5" customHeight="1" x14ac:dyDescent="0.25">
      <c r="A21" s="31" t="s">
        <v>218</v>
      </c>
      <c r="B21" s="336">
        <v>41290</v>
      </c>
      <c r="C21" s="35" t="s">
        <v>217</v>
      </c>
      <c r="D21" s="268">
        <v>6.7</v>
      </c>
      <c r="E21" s="268">
        <v>18.899999999999999</v>
      </c>
      <c r="F21" s="167">
        <f t="shared" si="2"/>
        <v>60.2</v>
      </c>
      <c r="G21" s="145">
        <f t="shared" si="3"/>
        <v>60.2</v>
      </c>
      <c r="H21" s="269">
        <v>25</v>
      </c>
      <c r="I21" s="268">
        <v>25</v>
      </c>
      <c r="J21" s="269">
        <v>34</v>
      </c>
      <c r="K21" s="268">
        <v>1.2</v>
      </c>
      <c r="L21" s="269">
        <v>25</v>
      </c>
      <c r="M21" s="330"/>
      <c r="N21" s="269">
        <v>0.82</v>
      </c>
      <c r="O21" s="268">
        <v>0.56000000000000005</v>
      </c>
      <c r="P21" s="269">
        <v>0.17</v>
      </c>
      <c r="Q21" s="268">
        <v>7.2</v>
      </c>
      <c r="R21" s="268">
        <v>7.2</v>
      </c>
      <c r="S21" s="330">
        <v>18.899999999999999</v>
      </c>
      <c r="T21" s="330">
        <v>18.899999999999999</v>
      </c>
      <c r="U21" s="268">
        <v>14</v>
      </c>
    </row>
    <row r="22" spans="1:22" s="141" customFormat="1" ht="16.5" customHeight="1" x14ac:dyDescent="0.25">
      <c r="A22" s="31" t="s">
        <v>218</v>
      </c>
      <c r="B22" s="335">
        <v>41311</v>
      </c>
      <c r="C22" s="35" t="s">
        <v>217</v>
      </c>
      <c r="D22" s="268">
        <v>6.3</v>
      </c>
      <c r="E22" s="268">
        <v>12</v>
      </c>
      <c r="F22" s="167">
        <f t="shared" si="2"/>
        <v>71.3</v>
      </c>
      <c r="G22" s="145">
        <f t="shared" si="3"/>
        <v>60.3</v>
      </c>
      <c r="H22" s="269">
        <v>27</v>
      </c>
      <c r="I22" s="268">
        <v>16</v>
      </c>
      <c r="J22" s="269">
        <v>44</v>
      </c>
      <c r="K22" s="268">
        <v>0.3</v>
      </c>
      <c r="L22" s="269">
        <v>26</v>
      </c>
      <c r="M22" s="330"/>
      <c r="N22" s="269">
        <v>1.1000000000000001</v>
      </c>
      <c r="O22" s="268">
        <v>0.59</v>
      </c>
      <c r="P22" s="269">
        <v>0.32</v>
      </c>
      <c r="Q22" s="268">
        <v>7.4</v>
      </c>
      <c r="R22" s="268">
        <v>7.4</v>
      </c>
      <c r="S22" s="330">
        <v>19.2</v>
      </c>
      <c r="T22" s="330">
        <v>19.2</v>
      </c>
      <c r="U22" s="268">
        <v>20.100000000000001</v>
      </c>
    </row>
    <row r="23" spans="1:22" s="141" customFormat="1" ht="16.5" customHeight="1" x14ac:dyDescent="0.25">
      <c r="A23" s="31" t="s">
        <v>218</v>
      </c>
      <c r="B23" s="258">
        <v>41325</v>
      </c>
      <c r="C23" s="35" t="s">
        <v>216</v>
      </c>
      <c r="D23" s="268">
        <v>7.2</v>
      </c>
      <c r="E23" s="268">
        <v>12.9</v>
      </c>
      <c r="F23" s="167">
        <f t="shared" si="2"/>
        <v>79.2</v>
      </c>
      <c r="G23" s="145">
        <f t="shared" si="3"/>
        <v>78.2</v>
      </c>
      <c r="H23" s="269">
        <v>34</v>
      </c>
      <c r="I23" s="268">
        <v>33</v>
      </c>
      <c r="J23" s="269">
        <v>45</v>
      </c>
      <c r="K23" s="268">
        <v>0.2</v>
      </c>
      <c r="L23" s="269">
        <v>34</v>
      </c>
      <c r="M23" s="330"/>
      <c r="N23" s="269">
        <v>1.2</v>
      </c>
      <c r="O23" s="268">
        <v>0.66</v>
      </c>
      <c r="P23" s="269">
        <v>0.45</v>
      </c>
      <c r="Q23" s="268">
        <v>7.3</v>
      </c>
      <c r="R23" s="268">
        <v>7.3</v>
      </c>
      <c r="S23" s="330">
        <v>19.2</v>
      </c>
      <c r="T23" s="330">
        <v>19.2</v>
      </c>
      <c r="U23" s="268">
        <v>17</v>
      </c>
      <c r="V23" s="141" t="s">
        <v>221</v>
      </c>
    </row>
    <row r="24" spans="1:22" s="141" customFormat="1" ht="16.5" customHeight="1" x14ac:dyDescent="0.25">
      <c r="A24" s="31" t="s">
        <v>218</v>
      </c>
      <c r="B24" s="336">
        <v>41331</v>
      </c>
      <c r="C24" s="35" t="s">
        <v>217</v>
      </c>
      <c r="D24" s="268">
        <v>6.7</v>
      </c>
      <c r="E24" s="268">
        <v>11.5</v>
      </c>
      <c r="F24" s="167">
        <f t="shared" si="2"/>
        <v>69.17</v>
      </c>
      <c r="G24" s="145">
        <f t="shared" si="3"/>
        <v>67.17</v>
      </c>
      <c r="H24" s="269">
        <v>31</v>
      </c>
      <c r="I24" s="268">
        <v>29</v>
      </c>
      <c r="J24" s="269">
        <v>38</v>
      </c>
      <c r="K24" s="268">
        <v>0.17</v>
      </c>
      <c r="L24" s="269">
        <v>29</v>
      </c>
      <c r="M24" s="330"/>
      <c r="N24" s="269">
        <v>1.2</v>
      </c>
      <c r="O24" s="268">
        <v>0.76</v>
      </c>
      <c r="P24" s="269">
        <v>0.49</v>
      </c>
      <c r="Q24" s="268">
        <v>7.1</v>
      </c>
      <c r="R24" s="268">
        <v>7.1</v>
      </c>
      <c r="S24" s="330">
        <v>19.2</v>
      </c>
      <c r="T24" s="330">
        <v>19.2</v>
      </c>
      <c r="U24" s="268">
        <v>17.3</v>
      </c>
    </row>
    <row r="25" spans="1:22" s="141" customFormat="1" ht="16.5" customHeight="1" x14ac:dyDescent="0.25">
      <c r="A25" s="31" t="s">
        <v>218</v>
      </c>
      <c r="B25" s="335">
        <v>41345</v>
      </c>
      <c r="C25" s="35" t="s">
        <v>217</v>
      </c>
      <c r="D25" s="268">
        <v>6.5</v>
      </c>
      <c r="E25" s="268">
        <v>15.1</v>
      </c>
      <c r="F25" s="167">
        <f t="shared" si="2"/>
        <v>49.6</v>
      </c>
      <c r="G25" s="145">
        <f t="shared" si="3"/>
        <v>50.6</v>
      </c>
      <c r="H25" s="269">
        <v>30</v>
      </c>
      <c r="I25" s="268">
        <v>31</v>
      </c>
      <c r="J25" s="269">
        <v>18</v>
      </c>
      <c r="K25" s="268">
        <v>1.6</v>
      </c>
      <c r="L25" s="269">
        <v>30</v>
      </c>
      <c r="M25" s="330"/>
      <c r="N25" s="269">
        <v>1.5</v>
      </c>
      <c r="O25" s="268">
        <v>1.1000000000000001</v>
      </c>
      <c r="P25" s="269">
        <v>0.74</v>
      </c>
      <c r="Q25" s="268">
        <v>7.4</v>
      </c>
      <c r="R25" s="268">
        <v>7.4</v>
      </c>
      <c r="S25" s="330">
        <v>21.1</v>
      </c>
      <c r="T25" s="330">
        <v>21.1</v>
      </c>
      <c r="U25" s="268">
        <v>18</v>
      </c>
    </row>
    <row r="26" spans="1:22" s="141" customFormat="1" ht="16.5" customHeight="1" x14ac:dyDescent="0.25">
      <c r="A26" s="31" t="s">
        <v>218</v>
      </c>
      <c r="B26" s="339">
        <v>41353</v>
      </c>
      <c r="C26" s="35" t="s">
        <v>217</v>
      </c>
      <c r="D26" s="268">
        <v>6.2</v>
      </c>
      <c r="E26" s="268">
        <v>12.3</v>
      </c>
      <c r="F26" s="167">
        <f t="shared" si="2"/>
        <v>58.1</v>
      </c>
      <c r="G26" s="145">
        <f t="shared" si="3"/>
        <v>53.1</v>
      </c>
      <c r="H26" s="269">
        <v>29</v>
      </c>
      <c r="I26" s="268">
        <v>24</v>
      </c>
      <c r="J26" s="269">
        <v>21</v>
      </c>
      <c r="K26" s="268">
        <v>8.1</v>
      </c>
      <c r="L26" s="269">
        <v>28</v>
      </c>
      <c r="M26" s="330"/>
      <c r="N26" s="269">
        <v>0.88</v>
      </c>
      <c r="O26" s="268">
        <v>0.94</v>
      </c>
      <c r="P26" s="269">
        <v>0.65</v>
      </c>
      <c r="Q26" s="268">
        <v>7</v>
      </c>
      <c r="R26" s="268">
        <v>7</v>
      </c>
      <c r="S26" s="330">
        <v>21.1</v>
      </c>
      <c r="T26" s="330">
        <v>21.1</v>
      </c>
      <c r="U26" s="268">
        <v>13.1</v>
      </c>
    </row>
    <row r="27" spans="1:22" s="141" customFormat="1" ht="16.5" customHeight="1" x14ac:dyDescent="0.25">
      <c r="A27" s="31" t="s">
        <v>227</v>
      </c>
      <c r="B27" s="258">
        <v>41373</v>
      </c>
      <c r="C27" s="35" t="s">
        <v>217</v>
      </c>
      <c r="D27" s="268">
        <v>10.3</v>
      </c>
      <c r="E27" s="268">
        <v>15.3</v>
      </c>
      <c r="F27" s="167">
        <f t="shared" si="2"/>
        <v>46.884</v>
      </c>
      <c r="G27" s="145">
        <f t="shared" si="3"/>
        <v>43.884</v>
      </c>
      <c r="H27" s="269">
        <v>39</v>
      </c>
      <c r="I27" s="268">
        <v>36</v>
      </c>
      <c r="J27" s="269">
        <v>7.8</v>
      </c>
      <c r="K27" s="268">
        <v>8.4000000000000005E-2</v>
      </c>
      <c r="L27" s="269">
        <v>36</v>
      </c>
      <c r="M27" s="330"/>
      <c r="N27" s="269">
        <v>1.2</v>
      </c>
      <c r="O27" s="268">
        <v>0.96</v>
      </c>
      <c r="P27" s="269">
        <v>0.96</v>
      </c>
      <c r="Q27" s="268">
        <v>7.2</v>
      </c>
      <c r="R27" s="268">
        <v>7.2</v>
      </c>
      <c r="S27" s="269">
        <v>22</v>
      </c>
      <c r="T27" s="269">
        <v>22</v>
      </c>
      <c r="U27" s="268">
        <v>9.1999999999999993</v>
      </c>
    </row>
    <row r="28" spans="1:22" s="141" customFormat="1" ht="16.5" customHeight="1" x14ac:dyDescent="0.25">
      <c r="A28" s="31" t="s">
        <v>227</v>
      </c>
      <c r="B28" s="258">
        <v>41382</v>
      </c>
      <c r="C28" s="35" t="s">
        <v>217</v>
      </c>
      <c r="D28" s="268">
        <v>8.1</v>
      </c>
      <c r="E28" s="268">
        <v>12.3</v>
      </c>
      <c r="F28" s="167">
        <f t="shared" si="2"/>
        <v>54.5</v>
      </c>
      <c r="G28" s="145">
        <f t="shared" si="3"/>
        <v>53.5</v>
      </c>
      <c r="H28" s="269">
        <v>36</v>
      </c>
      <c r="I28" s="268">
        <v>35</v>
      </c>
      <c r="J28" s="269">
        <v>17</v>
      </c>
      <c r="K28" s="268">
        <v>1.5</v>
      </c>
      <c r="L28" s="269">
        <v>34</v>
      </c>
      <c r="M28" s="330"/>
      <c r="N28" s="269">
        <v>1.1000000000000001</v>
      </c>
      <c r="O28" s="268">
        <v>1.1000000000000001</v>
      </c>
      <c r="P28" s="269">
        <v>0.66</v>
      </c>
      <c r="Q28" s="268">
        <v>7.1</v>
      </c>
      <c r="R28" s="268">
        <v>7.1</v>
      </c>
      <c r="S28" s="269">
        <v>22</v>
      </c>
      <c r="T28" s="269">
        <v>22</v>
      </c>
      <c r="U28" s="268">
        <v>8.1999999999999993</v>
      </c>
    </row>
    <row r="29" spans="1:22" s="141" customFormat="1" ht="16.5" customHeight="1" x14ac:dyDescent="0.25">
      <c r="A29" s="31" t="s">
        <v>227</v>
      </c>
      <c r="B29" s="258">
        <v>41403</v>
      </c>
      <c r="C29" s="35" t="s">
        <v>217</v>
      </c>
      <c r="D29" s="268">
        <v>8.8000000000000007</v>
      </c>
      <c r="E29" s="268">
        <v>14.4</v>
      </c>
      <c r="F29" s="167">
        <f t="shared" si="2"/>
        <v>70.25</v>
      </c>
      <c r="G29" s="145">
        <f t="shared" si="3"/>
        <v>69.25</v>
      </c>
      <c r="H29" s="269">
        <v>36</v>
      </c>
      <c r="I29" s="268">
        <v>35</v>
      </c>
      <c r="J29" s="269">
        <v>34</v>
      </c>
      <c r="K29" s="268">
        <v>0.25</v>
      </c>
      <c r="L29" s="269">
        <v>32</v>
      </c>
      <c r="M29" s="330"/>
      <c r="N29" s="269">
        <v>1.1000000000000001</v>
      </c>
      <c r="O29" s="268">
        <v>0.9</v>
      </c>
      <c r="P29" s="269">
        <v>0.57999999999999996</v>
      </c>
      <c r="Q29" s="268">
        <v>7.4</v>
      </c>
      <c r="R29" s="268">
        <v>7.4</v>
      </c>
      <c r="S29" s="269">
        <v>22.5</v>
      </c>
      <c r="T29" s="269">
        <v>22.5</v>
      </c>
      <c r="U29" s="268">
        <v>6.8</v>
      </c>
    </row>
    <row r="30" spans="1:22" s="141" customFormat="1" ht="16.5" customHeight="1" x14ac:dyDescent="0.25">
      <c r="A30" s="31" t="s">
        <v>227</v>
      </c>
      <c r="B30" s="258">
        <v>41417</v>
      </c>
      <c r="C30" s="35" t="s">
        <v>217</v>
      </c>
      <c r="D30" s="268">
        <v>5.8</v>
      </c>
      <c r="E30" s="268">
        <v>10.199999999999999</v>
      </c>
      <c r="F30" s="167">
        <f t="shared" si="2"/>
        <v>90.33</v>
      </c>
      <c r="G30" s="145">
        <f t="shared" si="3"/>
        <v>80.33</v>
      </c>
      <c r="H30" s="269">
        <v>38</v>
      </c>
      <c r="I30" s="268">
        <v>28</v>
      </c>
      <c r="J30" s="269">
        <v>52</v>
      </c>
      <c r="K30" s="268">
        <v>0.33</v>
      </c>
      <c r="L30" s="269">
        <v>29</v>
      </c>
      <c r="M30" s="330"/>
      <c r="N30" s="269">
        <v>0.85</v>
      </c>
      <c r="O30" s="268">
        <v>0.54</v>
      </c>
      <c r="P30" s="269">
        <v>0.24</v>
      </c>
      <c r="Q30" s="268">
        <v>7.4</v>
      </c>
      <c r="R30" s="268">
        <v>7.4</v>
      </c>
      <c r="S30" s="269">
        <v>22.5</v>
      </c>
      <c r="T30" s="269">
        <v>22.5</v>
      </c>
      <c r="U30" s="268">
        <v>9.1999999999999993</v>
      </c>
    </row>
    <row r="31" spans="1:22" s="141" customFormat="1" ht="16.5" customHeight="1" x14ac:dyDescent="0.25">
      <c r="A31" s="31" t="s">
        <v>227</v>
      </c>
      <c r="B31" s="258">
        <v>41429</v>
      </c>
      <c r="C31" s="35" t="s">
        <v>217</v>
      </c>
      <c r="D31" s="268">
        <v>7.1</v>
      </c>
      <c r="E31" s="268">
        <v>13.8</v>
      </c>
      <c r="F31" s="167">
        <f t="shared" si="2"/>
        <v>82.41</v>
      </c>
      <c r="G31" s="145">
        <f t="shared" si="3"/>
        <v>80.41</v>
      </c>
      <c r="H31" s="269">
        <v>28</v>
      </c>
      <c r="I31" s="268">
        <v>26</v>
      </c>
      <c r="J31" s="269">
        <v>54</v>
      </c>
      <c r="K31" s="268">
        <v>0.41</v>
      </c>
      <c r="L31" s="269">
        <v>29</v>
      </c>
      <c r="M31" s="330"/>
      <c r="N31" s="269">
        <v>1.1000000000000001</v>
      </c>
      <c r="O31" s="268">
        <v>0.68</v>
      </c>
      <c r="P31" s="269">
        <v>0.45</v>
      </c>
      <c r="Q31" s="268">
        <v>7.3</v>
      </c>
      <c r="R31" s="268">
        <v>7.3</v>
      </c>
      <c r="S31" s="269">
        <v>25.2</v>
      </c>
      <c r="T31" s="269">
        <v>25.2</v>
      </c>
      <c r="U31" s="268">
        <v>7.4</v>
      </c>
    </row>
    <row r="32" spans="1:22" s="141" customFormat="1" ht="16.5" customHeight="1" x14ac:dyDescent="0.25">
      <c r="A32" s="31" t="s">
        <v>227</v>
      </c>
      <c r="B32" s="258">
        <v>41444</v>
      </c>
      <c r="C32" s="35" t="s">
        <v>217</v>
      </c>
      <c r="D32" s="268">
        <v>8.6999999999999993</v>
      </c>
      <c r="E32" s="268">
        <v>15.2</v>
      </c>
      <c r="F32" s="167">
        <f t="shared" si="2"/>
        <v>57.13</v>
      </c>
      <c r="G32" s="145">
        <f t="shared" si="3"/>
        <v>53.13</v>
      </c>
      <c r="H32" s="269">
        <v>41</v>
      </c>
      <c r="I32" s="268">
        <v>37</v>
      </c>
      <c r="J32" s="269">
        <v>16</v>
      </c>
      <c r="K32" s="268">
        <v>0.13</v>
      </c>
      <c r="L32" s="269">
        <v>34</v>
      </c>
      <c r="M32" s="330"/>
      <c r="N32" s="269">
        <v>1.5</v>
      </c>
      <c r="O32" s="268">
        <v>1.2</v>
      </c>
      <c r="P32" s="269">
        <v>0.79</v>
      </c>
      <c r="Q32" s="268">
        <v>7.3</v>
      </c>
      <c r="R32" s="268">
        <v>7.3</v>
      </c>
      <c r="S32" s="269">
        <v>25.2</v>
      </c>
      <c r="T32" s="269">
        <v>25.2</v>
      </c>
      <c r="U32" s="268">
        <v>6.7</v>
      </c>
    </row>
    <row r="33" spans="1:21" s="141" customFormat="1" ht="16.5" customHeight="1" x14ac:dyDescent="0.25">
      <c r="A33" s="31" t="s">
        <v>228</v>
      </c>
      <c r="B33" s="258">
        <v>41464</v>
      </c>
      <c r="C33" s="35" t="s">
        <v>217</v>
      </c>
      <c r="D33" s="268">
        <v>3.4</v>
      </c>
      <c r="E33" s="268">
        <v>5.9</v>
      </c>
      <c r="F33" s="167">
        <f t="shared" ref="F33:F60" si="4">SUM(H33,J33,K33)</f>
        <v>77.44</v>
      </c>
      <c r="G33" s="145">
        <f t="shared" ref="G33:G60" si="5">SUM(I33:K33)</f>
        <v>79.44</v>
      </c>
      <c r="H33" s="269">
        <v>22</v>
      </c>
      <c r="I33" s="268">
        <v>24</v>
      </c>
      <c r="J33" s="269">
        <v>55</v>
      </c>
      <c r="K33" s="268">
        <v>0.44</v>
      </c>
      <c r="L33" s="269">
        <v>30</v>
      </c>
      <c r="M33" s="330"/>
      <c r="N33" s="269">
        <v>1.3</v>
      </c>
      <c r="O33" s="268">
        <v>1.1000000000000001</v>
      </c>
      <c r="P33" s="340">
        <v>0.7</v>
      </c>
      <c r="Q33" s="268">
        <v>7.2</v>
      </c>
      <c r="R33" s="268">
        <v>7.2</v>
      </c>
      <c r="S33" s="269">
        <v>27.7</v>
      </c>
      <c r="T33" s="269">
        <v>27.7</v>
      </c>
      <c r="U33" s="268">
        <v>6.8</v>
      </c>
    </row>
    <row r="34" spans="1:21" s="141" customFormat="1" ht="16.5" customHeight="1" x14ac:dyDescent="0.25">
      <c r="A34" s="31" t="s">
        <v>228</v>
      </c>
      <c r="B34" s="258">
        <v>41473</v>
      </c>
      <c r="C34" s="35" t="s">
        <v>217</v>
      </c>
      <c r="D34" s="268">
        <v>4.8</v>
      </c>
      <c r="E34" s="268">
        <v>10.7</v>
      </c>
      <c r="F34" s="167">
        <f t="shared" si="4"/>
        <v>76.44</v>
      </c>
      <c r="G34" s="145">
        <f t="shared" si="5"/>
        <v>74.44</v>
      </c>
      <c r="H34" s="269">
        <v>20</v>
      </c>
      <c r="I34" s="268">
        <v>18</v>
      </c>
      <c r="J34" s="269">
        <v>56</v>
      </c>
      <c r="K34" s="268">
        <v>0.44</v>
      </c>
      <c r="L34" s="269">
        <v>26</v>
      </c>
      <c r="M34" s="330"/>
      <c r="N34" s="269">
        <v>1.3</v>
      </c>
      <c r="O34" s="268">
        <v>1.1000000000000001</v>
      </c>
      <c r="P34" s="269">
        <v>0.71</v>
      </c>
      <c r="Q34" s="268">
        <v>7.3</v>
      </c>
      <c r="R34" s="268">
        <v>7.3</v>
      </c>
      <c r="S34" s="269">
        <v>27.7</v>
      </c>
      <c r="T34" s="269">
        <v>27.7</v>
      </c>
      <c r="U34" s="268">
        <v>8</v>
      </c>
    </row>
    <row r="35" spans="1:21" s="141" customFormat="1" ht="16.5" customHeight="1" x14ac:dyDescent="0.25">
      <c r="A35" s="31" t="s">
        <v>228</v>
      </c>
      <c r="B35" s="258">
        <v>41493</v>
      </c>
      <c r="C35" s="35" t="s">
        <v>217</v>
      </c>
      <c r="D35" s="268">
        <v>7.1</v>
      </c>
      <c r="E35" s="268">
        <v>14</v>
      </c>
      <c r="F35" s="167">
        <f t="shared" si="4"/>
        <v>61.29</v>
      </c>
      <c r="G35" s="145">
        <f t="shared" si="5"/>
        <v>60.29</v>
      </c>
      <c r="H35" s="269">
        <v>34</v>
      </c>
      <c r="I35" s="268">
        <v>33</v>
      </c>
      <c r="J35" s="269">
        <v>27</v>
      </c>
      <c r="K35" s="268">
        <v>0.28999999999999998</v>
      </c>
      <c r="L35" s="269">
        <v>34</v>
      </c>
      <c r="M35" s="330"/>
      <c r="N35" s="269">
        <v>1.3</v>
      </c>
      <c r="O35" s="268">
        <v>1.1000000000000001</v>
      </c>
      <c r="P35" s="269">
        <v>0.63</v>
      </c>
      <c r="Q35" s="268">
        <v>7.2</v>
      </c>
      <c r="R35" s="268">
        <v>7.2</v>
      </c>
      <c r="S35" s="269">
        <v>25.8</v>
      </c>
      <c r="T35" s="269">
        <v>25.8</v>
      </c>
      <c r="U35" s="268">
        <v>8.6</v>
      </c>
    </row>
    <row r="36" spans="1:21" s="141" customFormat="1" ht="16.5" customHeight="1" x14ac:dyDescent="0.25">
      <c r="A36" s="31" t="s">
        <v>228</v>
      </c>
      <c r="B36" s="258">
        <v>41514</v>
      </c>
      <c r="C36" s="35" t="s">
        <v>217</v>
      </c>
      <c r="D36" s="268">
        <v>4.9000000000000004</v>
      </c>
      <c r="E36" s="268">
        <v>10.199999999999999</v>
      </c>
      <c r="F36" s="167">
        <f t="shared" si="4"/>
        <v>72.400000000000006</v>
      </c>
      <c r="G36" s="145">
        <f t="shared" si="5"/>
        <v>67.400000000000006</v>
      </c>
      <c r="H36" s="269">
        <v>20</v>
      </c>
      <c r="I36" s="268">
        <v>15</v>
      </c>
      <c r="J36" s="269">
        <v>52</v>
      </c>
      <c r="K36" s="268">
        <v>0.4</v>
      </c>
      <c r="L36" s="269">
        <v>26</v>
      </c>
      <c r="M36" s="330"/>
      <c r="N36" s="269">
        <v>1</v>
      </c>
      <c r="O36" s="268">
        <v>0.75</v>
      </c>
      <c r="P36" s="269">
        <v>0.53</v>
      </c>
      <c r="Q36" s="268">
        <v>7.4</v>
      </c>
      <c r="R36" s="268">
        <v>7.4</v>
      </c>
      <c r="S36" s="269">
        <v>25.8</v>
      </c>
      <c r="T36" s="269">
        <v>25.8</v>
      </c>
      <c r="U36" s="268">
        <v>13.4</v>
      </c>
    </row>
    <row r="37" spans="1:21" s="141" customFormat="1" ht="16.5" customHeight="1" x14ac:dyDescent="0.25">
      <c r="A37" s="31" t="s">
        <v>228</v>
      </c>
      <c r="B37" s="258">
        <v>41522</v>
      </c>
      <c r="C37" s="35" t="s">
        <v>217</v>
      </c>
      <c r="D37" s="268">
        <v>6.3</v>
      </c>
      <c r="E37" s="268">
        <v>13.8</v>
      </c>
      <c r="F37" s="167">
        <f t="shared" si="4"/>
        <v>63.37</v>
      </c>
      <c r="G37" s="145">
        <f t="shared" si="5"/>
        <v>61.37</v>
      </c>
      <c r="H37" s="269">
        <v>27</v>
      </c>
      <c r="I37" s="268">
        <v>25</v>
      </c>
      <c r="J37" s="269">
        <v>36</v>
      </c>
      <c r="K37" s="268">
        <v>0.37</v>
      </c>
      <c r="L37" s="269">
        <v>29</v>
      </c>
      <c r="M37" s="330"/>
      <c r="N37" s="269">
        <v>1.3</v>
      </c>
      <c r="O37" s="268">
        <v>1.1000000000000001</v>
      </c>
      <c r="P37" s="269">
        <v>0.63</v>
      </c>
      <c r="Q37" s="268">
        <v>7.2</v>
      </c>
      <c r="R37" s="268">
        <v>7.2</v>
      </c>
      <c r="S37" s="269">
        <v>26.5</v>
      </c>
      <c r="T37" s="269">
        <v>26.5</v>
      </c>
      <c r="U37" s="268">
        <v>12.2</v>
      </c>
    </row>
    <row r="38" spans="1:21" s="141" customFormat="1" ht="16.5" customHeight="1" x14ac:dyDescent="0.25">
      <c r="A38" s="31" t="s">
        <v>228</v>
      </c>
      <c r="B38" s="258">
        <v>41535</v>
      </c>
      <c r="C38" s="35" t="s">
        <v>217</v>
      </c>
      <c r="D38" s="268">
        <v>5</v>
      </c>
      <c r="E38" s="268">
        <v>9.9</v>
      </c>
      <c r="F38" s="167">
        <f t="shared" si="4"/>
        <v>59.29</v>
      </c>
      <c r="G38" s="145">
        <f t="shared" si="5"/>
        <v>61.29</v>
      </c>
      <c r="H38" s="269">
        <v>24</v>
      </c>
      <c r="I38" s="268">
        <v>26</v>
      </c>
      <c r="J38" s="269">
        <v>35</v>
      </c>
      <c r="K38" s="268">
        <v>0.28999999999999998</v>
      </c>
      <c r="L38" s="269">
        <v>29</v>
      </c>
      <c r="M38" s="330"/>
      <c r="N38" s="269">
        <v>0.98</v>
      </c>
      <c r="O38" s="268">
        <v>0.81</v>
      </c>
      <c r="P38" s="269">
        <v>0.43</v>
      </c>
      <c r="Q38" s="268">
        <v>7.3</v>
      </c>
      <c r="R38" s="268">
        <v>7.3</v>
      </c>
      <c r="S38" s="269">
        <v>26.5</v>
      </c>
      <c r="T38" s="269">
        <v>26.5</v>
      </c>
      <c r="U38" s="268">
        <v>7.3</v>
      </c>
    </row>
    <row r="39" spans="1:21" s="141" customFormat="1" ht="16.5" customHeight="1" x14ac:dyDescent="0.25">
      <c r="A39" s="31"/>
      <c r="B39" s="258"/>
      <c r="C39" s="35"/>
      <c r="D39" s="268"/>
      <c r="E39" s="268"/>
      <c r="F39" s="167">
        <f t="shared" si="4"/>
        <v>0</v>
      </c>
      <c r="G39" s="145">
        <f t="shared" si="5"/>
        <v>0</v>
      </c>
      <c r="H39" s="269"/>
      <c r="I39" s="268"/>
      <c r="J39" s="269"/>
      <c r="K39" s="268"/>
      <c r="L39" s="269"/>
      <c r="M39" s="330"/>
      <c r="N39" s="269"/>
      <c r="O39" s="268"/>
      <c r="P39" s="269"/>
      <c r="Q39" s="268"/>
      <c r="R39" s="268"/>
      <c r="S39" s="269"/>
      <c r="T39" s="269"/>
      <c r="U39" s="268"/>
    </row>
    <row r="40" spans="1:21" s="141" customFormat="1" ht="16.5" customHeight="1" x14ac:dyDescent="0.25">
      <c r="A40" s="31"/>
      <c r="B40" s="258"/>
      <c r="C40" s="35"/>
      <c r="D40" s="268"/>
      <c r="E40" s="268"/>
      <c r="F40" s="167">
        <f t="shared" si="4"/>
        <v>0</v>
      </c>
      <c r="G40" s="145">
        <f t="shared" si="5"/>
        <v>0</v>
      </c>
      <c r="H40" s="269"/>
      <c r="I40" s="268"/>
      <c r="J40" s="269"/>
      <c r="K40" s="268"/>
      <c r="L40" s="269"/>
      <c r="M40" s="330"/>
      <c r="N40" s="269"/>
      <c r="O40" s="268"/>
      <c r="P40" s="269"/>
      <c r="Q40" s="268"/>
      <c r="R40" s="268"/>
      <c r="S40" s="269"/>
      <c r="T40" s="269"/>
      <c r="U40" s="268"/>
    </row>
    <row r="41" spans="1:21" s="141" customFormat="1" ht="16.5" customHeight="1" x14ac:dyDescent="0.25">
      <c r="A41" s="31"/>
      <c r="B41" s="258"/>
      <c r="C41" s="35"/>
      <c r="D41" s="268"/>
      <c r="E41" s="268"/>
      <c r="F41" s="167">
        <f t="shared" si="4"/>
        <v>0</v>
      </c>
      <c r="G41" s="145">
        <f t="shared" si="5"/>
        <v>0</v>
      </c>
      <c r="H41" s="269"/>
      <c r="I41" s="268"/>
      <c r="J41" s="269"/>
      <c r="K41" s="268"/>
      <c r="L41" s="269"/>
      <c r="M41" s="330"/>
      <c r="N41" s="269"/>
      <c r="O41" s="268"/>
      <c r="P41" s="269"/>
      <c r="Q41" s="268"/>
      <c r="R41" s="268"/>
      <c r="S41" s="269"/>
      <c r="T41" s="269"/>
      <c r="U41" s="268"/>
    </row>
    <row r="42" spans="1:21" s="141" customFormat="1" ht="16.5" customHeight="1" x14ac:dyDescent="0.25">
      <c r="A42" s="31"/>
      <c r="B42" s="258"/>
      <c r="C42" s="35"/>
      <c r="D42" s="268"/>
      <c r="E42" s="268"/>
      <c r="F42" s="167">
        <f t="shared" si="4"/>
        <v>0</v>
      </c>
      <c r="G42" s="145">
        <f t="shared" si="5"/>
        <v>0</v>
      </c>
      <c r="H42" s="269"/>
      <c r="I42" s="268"/>
      <c r="J42" s="269"/>
      <c r="K42" s="268"/>
      <c r="L42" s="269"/>
      <c r="M42" s="330"/>
      <c r="N42" s="269"/>
      <c r="O42" s="268"/>
      <c r="P42" s="269"/>
      <c r="Q42" s="268"/>
      <c r="R42" s="268"/>
      <c r="S42" s="269"/>
      <c r="T42" s="269"/>
      <c r="U42" s="268"/>
    </row>
    <row r="43" spans="1:21" s="141" customFormat="1" ht="16.5" customHeight="1" x14ac:dyDescent="0.25">
      <c r="A43" s="31"/>
      <c r="B43" s="258"/>
      <c r="C43" s="35"/>
      <c r="D43" s="268"/>
      <c r="E43" s="268"/>
      <c r="F43" s="167">
        <f t="shared" si="4"/>
        <v>0</v>
      </c>
      <c r="G43" s="145">
        <f t="shared" si="5"/>
        <v>0</v>
      </c>
      <c r="H43" s="269"/>
      <c r="I43" s="268"/>
      <c r="J43" s="269"/>
      <c r="K43" s="268"/>
      <c r="L43" s="269"/>
      <c r="M43" s="330"/>
      <c r="N43" s="269"/>
      <c r="O43" s="268"/>
      <c r="P43" s="269"/>
      <c r="Q43" s="268"/>
      <c r="R43" s="268"/>
      <c r="S43" s="269"/>
      <c r="T43" s="269"/>
      <c r="U43" s="268"/>
    </row>
    <row r="44" spans="1:21" s="141" customFormat="1" ht="16.5" customHeight="1" x14ac:dyDescent="0.25">
      <c r="A44" s="31"/>
      <c r="B44" s="258"/>
      <c r="C44" s="35"/>
      <c r="D44" s="268"/>
      <c r="E44" s="268"/>
      <c r="F44" s="167">
        <f t="shared" si="4"/>
        <v>0</v>
      </c>
      <c r="G44" s="145">
        <f t="shared" si="5"/>
        <v>0</v>
      </c>
      <c r="H44" s="269"/>
      <c r="I44" s="268"/>
      <c r="J44" s="269"/>
      <c r="K44" s="268"/>
      <c r="L44" s="269"/>
      <c r="M44" s="330"/>
      <c r="N44" s="269"/>
      <c r="O44" s="268"/>
      <c r="P44" s="269"/>
      <c r="Q44" s="268"/>
      <c r="R44" s="268"/>
      <c r="S44" s="269"/>
      <c r="T44" s="269"/>
      <c r="U44" s="268"/>
    </row>
    <row r="45" spans="1:21" s="141" customFormat="1" ht="16.5" customHeight="1" x14ac:dyDescent="0.25">
      <c r="A45" s="31"/>
      <c r="B45" s="258"/>
      <c r="C45" s="35"/>
      <c r="D45" s="268"/>
      <c r="E45" s="268"/>
      <c r="F45" s="167">
        <f t="shared" si="4"/>
        <v>0</v>
      </c>
      <c r="G45" s="145">
        <f t="shared" si="5"/>
        <v>0</v>
      </c>
      <c r="H45" s="269"/>
      <c r="I45" s="268"/>
      <c r="J45" s="269"/>
      <c r="K45" s="268"/>
      <c r="L45" s="269"/>
      <c r="M45" s="330"/>
      <c r="N45" s="269"/>
      <c r="O45" s="268"/>
      <c r="P45" s="269"/>
      <c r="Q45" s="268"/>
      <c r="R45" s="268"/>
      <c r="S45" s="269"/>
      <c r="T45" s="269"/>
      <c r="U45" s="268"/>
    </row>
    <row r="46" spans="1:21" s="141" customFormat="1" ht="16.5" customHeight="1" x14ac:dyDescent="0.25">
      <c r="A46" s="31"/>
      <c r="B46" s="258"/>
      <c r="C46" s="35"/>
      <c r="D46" s="268"/>
      <c r="E46" s="268"/>
      <c r="F46" s="167">
        <f t="shared" si="4"/>
        <v>0</v>
      </c>
      <c r="G46" s="145">
        <f t="shared" si="5"/>
        <v>0</v>
      </c>
      <c r="H46" s="269"/>
      <c r="I46" s="268"/>
      <c r="J46" s="269"/>
      <c r="K46" s="268"/>
      <c r="L46" s="269"/>
      <c r="M46" s="330"/>
      <c r="N46" s="269"/>
      <c r="O46" s="268"/>
      <c r="P46" s="269"/>
      <c r="Q46" s="268"/>
      <c r="R46" s="268"/>
      <c r="S46" s="269"/>
      <c r="T46" s="269"/>
      <c r="U46" s="268"/>
    </row>
    <row r="47" spans="1:21" s="141" customFormat="1" ht="16.5" customHeight="1" x14ac:dyDescent="0.25">
      <c r="A47" s="31"/>
      <c r="B47" s="258"/>
      <c r="C47" s="35"/>
      <c r="D47" s="268"/>
      <c r="E47" s="268"/>
      <c r="F47" s="167">
        <f t="shared" si="4"/>
        <v>0</v>
      </c>
      <c r="G47" s="145">
        <f t="shared" si="5"/>
        <v>0</v>
      </c>
      <c r="H47" s="269"/>
      <c r="I47" s="268"/>
      <c r="J47" s="269"/>
      <c r="K47" s="268"/>
      <c r="L47" s="269"/>
      <c r="M47" s="330"/>
      <c r="N47" s="269"/>
      <c r="O47" s="268"/>
      <c r="P47" s="269"/>
      <c r="Q47" s="268"/>
      <c r="R47" s="268"/>
      <c r="S47" s="269"/>
      <c r="T47" s="269"/>
      <c r="U47" s="268"/>
    </row>
    <row r="48" spans="1:21" s="141" customFormat="1" ht="16.5" customHeight="1" x14ac:dyDescent="0.25">
      <c r="A48" s="31"/>
      <c r="B48" s="258"/>
      <c r="C48" s="35"/>
      <c r="D48" s="268"/>
      <c r="E48" s="268"/>
      <c r="F48" s="167">
        <f t="shared" si="4"/>
        <v>0</v>
      </c>
      <c r="G48" s="145">
        <f t="shared" si="5"/>
        <v>0</v>
      </c>
      <c r="H48" s="269"/>
      <c r="I48" s="268"/>
      <c r="J48" s="269"/>
      <c r="K48" s="268"/>
      <c r="L48" s="269"/>
      <c r="M48" s="330"/>
      <c r="N48" s="269"/>
      <c r="O48" s="268"/>
      <c r="P48" s="269"/>
      <c r="Q48" s="268"/>
      <c r="R48" s="268"/>
      <c r="S48" s="269"/>
      <c r="T48" s="269"/>
      <c r="U48" s="268"/>
    </row>
    <row r="49" spans="1:21" s="141" customFormat="1" ht="16.5" customHeight="1" x14ac:dyDescent="0.25">
      <c r="A49" s="31"/>
      <c r="B49" s="258"/>
      <c r="C49" s="35"/>
      <c r="D49" s="268"/>
      <c r="E49" s="268"/>
      <c r="F49" s="167">
        <f t="shared" si="4"/>
        <v>0</v>
      </c>
      <c r="G49" s="145">
        <f t="shared" si="5"/>
        <v>0</v>
      </c>
      <c r="H49" s="269"/>
      <c r="I49" s="268"/>
      <c r="J49" s="269"/>
      <c r="K49" s="268"/>
      <c r="L49" s="269"/>
      <c r="M49" s="330"/>
      <c r="N49" s="269"/>
      <c r="O49" s="268"/>
      <c r="P49" s="269"/>
      <c r="Q49" s="268"/>
      <c r="R49" s="268"/>
      <c r="S49" s="269"/>
      <c r="T49" s="269"/>
      <c r="U49" s="268"/>
    </row>
    <row r="50" spans="1:21" s="141" customFormat="1" ht="16.5" customHeight="1" x14ac:dyDescent="0.25">
      <c r="A50" s="31"/>
      <c r="B50" s="258"/>
      <c r="C50" s="35"/>
      <c r="D50" s="268"/>
      <c r="E50" s="268"/>
      <c r="F50" s="167">
        <f t="shared" si="4"/>
        <v>0</v>
      </c>
      <c r="G50" s="145">
        <f t="shared" si="5"/>
        <v>0</v>
      </c>
      <c r="H50" s="269"/>
      <c r="I50" s="268"/>
      <c r="J50" s="269"/>
      <c r="K50" s="268"/>
      <c r="L50" s="269"/>
      <c r="M50" s="330"/>
      <c r="N50" s="269"/>
      <c r="O50" s="268"/>
      <c r="P50" s="269"/>
      <c r="Q50" s="268"/>
      <c r="R50" s="268"/>
      <c r="S50" s="269"/>
      <c r="T50" s="269"/>
      <c r="U50" s="268"/>
    </row>
    <row r="51" spans="1:21" s="141" customFormat="1" ht="16.5" customHeight="1" x14ac:dyDescent="0.25">
      <c r="A51" s="31"/>
      <c r="B51" s="258"/>
      <c r="C51" s="35"/>
      <c r="D51" s="268"/>
      <c r="E51" s="268"/>
      <c r="F51" s="167">
        <f t="shared" si="4"/>
        <v>0</v>
      </c>
      <c r="G51" s="145">
        <f t="shared" si="5"/>
        <v>0</v>
      </c>
      <c r="H51" s="269"/>
      <c r="I51" s="268"/>
      <c r="J51" s="269"/>
      <c r="K51" s="268"/>
      <c r="L51" s="269"/>
      <c r="M51" s="330"/>
      <c r="N51" s="269"/>
      <c r="O51" s="268"/>
      <c r="P51" s="269"/>
      <c r="Q51" s="268"/>
      <c r="R51" s="268"/>
      <c r="S51" s="269"/>
      <c r="T51" s="269"/>
      <c r="U51" s="268"/>
    </row>
    <row r="52" spans="1:21" s="141" customFormat="1" ht="16.5" customHeight="1" x14ac:dyDescent="0.25">
      <c r="A52" s="31"/>
      <c r="B52" s="258"/>
      <c r="C52" s="35"/>
      <c r="D52" s="268"/>
      <c r="E52" s="268"/>
      <c r="F52" s="167">
        <f t="shared" si="4"/>
        <v>0</v>
      </c>
      <c r="G52" s="145">
        <f t="shared" si="5"/>
        <v>0</v>
      </c>
      <c r="H52" s="269"/>
      <c r="I52" s="268"/>
      <c r="J52" s="269"/>
      <c r="K52" s="268"/>
      <c r="L52" s="269"/>
      <c r="M52" s="330"/>
      <c r="N52" s="269"/>
      <c r="O52" s="268"/>
      <c r="P52" s="269"/>
      <c r="Q52" s="268"/>
      <c r="R52" s="268"/>
      <c r="S52" s="269"/>
      <c r="T52" s="269"/>
      <c r="U52" s="268"/>
    </row>
    <row r="53" spans="1:21" s="141" customFormat="1" ht="16.5" customHeight="1" x14ac:dyDescent="0.25">
      <c r="A53" s="31"/>
      <c r="B53" s="258"/>
      <c r="C53" s="35"/>
      <c r="D53" s="268"/>
      <c r="E53" s="268"/>
      <c r="F53" s="167">
        <f t="shared" si="4"/>
        <v>0</v>
      </c>
      <c r="G53" s="145">
        <f t="shared" si="5"/>
        <v>0</v>
      </c>
      <c r="H53" s="269"/>
      <c r="I53" s="268"/>
      <c r="J53" s="269"/>
      <c r="K53" s="268"/>
      <c r="L53" s="269"/>
      <c r="M53" s="330"/>
      <c r="N53" s="269"/>
      <c r="O53" s="268"/>
      <c r="P53" s="269"/>
      <c r="Q53" s="268"/>
      <c r="R53" s="268"/>
      <c r="S53" s="269"/>
      <c r="T53" s="269"/>
      <c r="U53" s="268"/>
    </row>
    <row r="54" spans="1:21" s="141" customFormat="1" ht="16.5" customHeight="1" x14ac:dyDescent="0.25">
      <c r="A54" s="31"/>
      <c r="B54" s="258"/>
      <c r="C54" s="35"/>
      <c r="D54" s="268"/>
      <c r="E54" s="268"/>
      <c r="F54" s="167">
        <f t="shared" si="4"/>
        <v>0</v>
      </c>
      <c r="G54" s="145">
        <f t="shared" si="5"/>
        <v>0</v>
      </c>
      <c r="H54" s="269"/>
      <c r="I54" s="268"/>
      <c r="J54" s="269"/>
      <c r="K54" s="268"/>
      <c r="L54" s="269"/>
      <c r="M54" s="330"/>
      <c r="N54" s="269"/>
      <c r="O54" s="268"/>
      <c r="P54" s="269"/>
      <c r="Q54" s="268"/>
      <c r="R54" s="268"/>
      <c r="S54" s="269"/>
      <c r="T54" s="269"/>
      <c r="U54" s="268"/>
    </row>
    <row r="55" spans="1:21" s="141" customFormat="1" ht="16.5" customHeight="1" x14ac:dyDescent="0.25">
      <c r="A55" s="31"/>
      <c r="B55" s="258"/>
      <c r="C55" s="35"/>
      <c r="D55" s="268"/>
      <c r="E55" s="268"/>
      <c r="F55" s="167">
        <f t="shared" si="4"/>
        <v>0</v>
      </c>
      <c r="G55" s="145">
        <f t="shared" si="5"/>
        <v>0</v>
      </c>
      <c r="H55" s="269"/>
      <c r="I55" s="268"/>
      <c r="J55" s="269"/>
      <c r="K55" s="268"/>
      <c r="L55" s="269"/>
      <c r="M55" s="330"/>
      <c r="N55" s="269"/>
      <c r="O55" s="268"/>
      <c r="P55" s="269"/>
      <c r="Q55" s="268"/>
      <c r="R55" s="268"/>
      <c r="S55" s="269"/>
      <c r="T55" s="269"/>
      <c r="U55" s="268"/>
    </row>
    <row r="56" spans="1:21" s="141" customFormat="1" ht="16.5" customHeight="1" x14ac:dyDescent="0.25">
      <c r="A56" s="31"/>
      <c r="B56" s="258"/>
      <c r="C56" s="35"/>
      <c r="D56" s="268"/>
      <c r="E56" s="268"/>
      <c r="F56" s="167">
        <f t="shared" si="4"/>
        <v>0</v>
      </c>
      <c r="G56" s="145">
        <f t="shared" si="5"/>
        <v>0</v>
      </c>
      <c r="H56" s="269"/>
      <c r="I56" s="268"/>
      <c r="J56" s="269"/>
      <c r="K56" s="268"/>
      <c r="L56" s="269"/>
      <c r="M56" s="330"/>
      <c r="N56" s="269"/>
      <c r="O56" s="268"/>
      <c r="P56" s="269"/>
      <c r="Q56" s="268"/>
      <c r="R56" s="268"/>
      <c r="S56" s="269"/>
      <c r="T56" s="269"/>
      <c r="U56" s="268"/>
    </row>
    <row r="57" spans="1:21" s="141" customFormat="1" ht="16.5" customHeight="1" x14ac:dyDescent="0.25">
      <c r="A57" s="31"/>
      <c r="B57" s="258"/>
      <c r="C57" s="35"/>
      <c r="D57" s="268"/>
      <c r="E57" s="268"/>
      <c r="F57" s="167">
        <f t="shared" si="4"/>
        <v>0</v>
      </c>
      <c r="G57" s="145">
        <f t="shared" si="5"/>
        <v>0</v>
      </c>
      <c r="H57" s="269"/>
      <c r="I57" s="268"/>
      <c r="J57" s="269"/>
      <c r="K57" s="268"/>
      <c r="L57" s="269"/>
      <c r="M57" s="330"/>
      <c r="N57" s="269"/>
      <c r="O57" s="268"/>
      <c r="P57" s="269"/>
      <c r="Q57" s="268"/>
      <c r="R57" s="268"/>
      <c r="S57" s="269"/>
      <c r="T57" s="269"/>
      <c r="U57" s="268"/>
    </row>
    <row r="58" spans="1:21" s="141" customFormat="1" ht="16.5" customHeight="1" x14ac:dyDescent="0.25">
      <c r="A58" s="31"/>
      <c r="B58" s="258"/>
      <c r="C58" s="35"/>
      <c r="D58" s="268"/>
      <c r="E58" s="268"/>
      <c r="F58" s="167">
        <f t="shared" si="4"/>
        <v>0</v>
      </c>
      <c r="G58" s="145">
        <f t="shared" si="5"/>
        <v>0</v>
      </c>
      <c r="H58" s="269"/>
      <c r="I58" s="268"/>
      <c r="J58" s="269"/>
      <c r="K58" s="268"/>
      <c r="L58" s="269"/>
      <c r="M58" s="330"/>
      <c r="N58" s="269"/>
      <c r="O58" s="268"/>
      <c r="P58" s="269"/>
      <c r="Q58" s="268"/>
      <c r="R58" s="268"/>
      <c r="S58" s="269"/>
      <c r="T58" s="269"/>
      <c r="U58" s="268"/>
    </row>
    <row r="59" spans="1:21" s="141" customFormat="1" ht="16.5" customHeight="1" x14ac:dyDescent="0.25">
      <c r="A59" s="31"/>
      <c r="B59" s="258"/>
      <c r="C59" s="35"/>
      <c r="D59" s="268"/>
      <c r="E59" s="268"/>
      <c r="F59" s="167">
        <f t="shared" si="4"/>
        <v>0</v>
      </c>
      <c r="G59" s="145">
        <f t="shared" si="5"/>
        <v>0</v>
      </c>
      <c r="H59" s="269"/>
      <c r="I59" s="268"/>
      <c r="J59" s="269"/>
      <c r="K59" s="268"/>
      <c r="L59" s="269"/>
      <c r="M59" s="330"/>
      <c r="N59" s="269"/>
      <c r="O59" s="268"/>
      <c r="P59" s="269"/>
      <c r="Q59" s="268"/>
      <c r="R59" s="268"/>
      <c r="S59" s="269"/>
      <c r="T59" s="269"/>
      <c r="U59" s="268"/>
    </row>
    <row r="60" spans="1:21" s="134" customFormat="1" ht="16.5" customHeight="1" x14ac:dyDescent="0.25">
      <c r="A60" s="31"/>
      <c r="B60" s="258"/>
      <c r="C60" s="35"/>
      <c r="D60" s="268"/>
      <c r="E60" s="268"/>
      <c r="F60" s="167">
        <f t="shared" si="4"/>
        <v>0</v>
      </c>
      <c r="G60" s="145">
        <f t="shared" si="5"/>
        <v>0</v>
      </c>
      <c r="H60" s="269"/>
      <c r="I60" s="268"/>
      <c r="J60" s="269"/>
      <c r="K60" s="268"/>
      <c r="L60" s="269"/>
      <c r="M60" s="330"/>
      <c r="N60" s="269"/>
      <c r="O60" s="268"/>
      <c r="P60" s="269"/>
      <c r="Q60" s="268"/>
      <c r="R60" s="268"/>
      <c r="S60" s="269"/>
      <c r="T60" s="269"/>
      <c r="U60" s="268"/>
    </row>
    <row r="61" spans="1:21" s="140" customFormat="1" ht="16.5" customHeight="1" thickBot="1" x14ac:dyDescent="0.3">
      <c r="A61" s="135"/>
      <c r="B61" s="135"/>
      <c r="C61" s="136"/>
      <c r="D61" s="137"/>
      <c r="E61" s="137"/>
      <c r="F61" s="138"/>
      <c r="G61" s="137"/>
      <c r="H61" s="137"/>
      <c r="I61" s="139"/>
      <c r="J61" s="319"/>
      <c r="K61" s="319"/>
      <c r="L61" s="137"/>
      <c r="M61" s="137"/>
      <c r="N61" s="137"/>
      <c r="O61" s="137"/>
      <c r="P61" s="137"/>
      <c r="Q61" s="137"/>
      <c r="R61" s="137"/>
      <c r="S61" s="137"/>
      <c r="T61" s="137"/>
      <c r="U61" s="137"/>
    </row>
    <row r="62" spans="1:21" s="141" customFormat="1" ht="15.75" customHeight="1" x14ac:dyDescent="0.25">
      <c r="A62" s="305" t="s">
        <v>170</v>
      </c>
      <c r="B62" s="285"/>
      <c r="C62" s="286"/>
      <c r="D62" s="286"/>
      <c r="E62" s="287"/>
      <c r="F62" s="287"/>
      <c r="G62" s="286"/>
      <c r="H62" s="286"/>
      <c r="I62" s="286"/>
      <c r="J62" s="320"/>
      <c r="K62" s="320"/>
      <c r="L62" s="286"/>
      <c r="M62" s="126"/>
      <c r="N62" s="126"/>
      <c r="O62" s="126"/>
      <c r="P62" s="126"/>
      <c r="Q62" s="126"/>
      <c r="R62" s="193"/>
      <c r="S62" s="91"/>
      <c r="T62" s="91"/>
      <c r="U62" s="133"/>
    </row>
    <row r="63" spans="1:21" s="141" customFormat="1" ht="15.75" customHeight="1" x14ac:dyDescent="0.25">
      <c r="A63" s="300" t="s">
        <v>131</v>
      </c>
      <c r="B63" s="288"/>
      <c r="C63" s="289"/>
      <c r="D63" s="289"/>
      <c r="E63" s="290"/>
      <c r="F63" s="290"/>
      <c r="G63" s="289"/>
      <c r="H63" s="289"/>
      <c r="I63" s="289"/>
      <c r="J63" s="321"/>
      <c r="K63" s="321"/>
      <c r="L63" s="289"/>
      <c r="M63" s="128"/>
      <c r="N63" s="128"/>
      <c r="O63" s="128"/>
      <c r="P63" s="128"/>
      <c r="Q63" s="128"/>
      <c r="R63" s="194"/>
      <c r="S63" s="91"/>
      <c r="T63" s="91"/>
      <c r="U63" s="133"/>
    </row>
    <row r="64" spans="1:21" s="141" customFormat="1" ht="15.75" customHeight="1" x14ac:dyDescent="0.25">
      <c r="A64" s="300" t="s">
        <v>116</v>
      </c>
      <c r="B64" s="288"/>
      <c r="C64" s="289"/>
      <c r="D64" s="289"/>
      <c r="E64" s="290"/>
      <c r="F64" s="290"/>
      <c r="G64" s="289"/>
      <c r="H64" s="289"/>
      <c r="I64" s="289"/>
      <c r="J64" s="321"/>
      <c r="K64" s="321"/>
      <c r="L64" s="289"/>
      <c r="M64" s="128"/>
      <c r="N64" s="128"/>
      <c r="O64" s="128"/>
      <c r="P64" s="128"/>
      <c r="Q64" s="128"/>
      <c r="R64" s="194"/>
      <c r="S64" s="91"/>
      <c r="T64" s="91"/>
      <c r="U64" s="133"/>
    </row>
    <row r="65" spans="1:21" s="141" customFormat="1" ht="15.75" customHeight="1" x14ac:dyDescent="0.25">
      <c r="A65" s="300"/>
      <c r="B65" s="288"/>
      <c r="C65" s="289"/>
      <c r="D65" s="289"/>
      <c r="E65" s="290"/>
      <c r="F65" s="290"/>
      <c r="G65" s="289"/>
      <c r="H65" s="289"/>
      <c r="I65" s="289"/>
      <c r="J65" s="321"/>
      <c r="K65" s="321"/>
      <c r="L65" s="289"/>
      <c r="M65" s="128"/>
      <c r="N65" s="128"/>
      <c r="O65" s="128"/>
      <c r="P65" s="128"/>
      <c r="Q65" s="128"/>
      <c r="R65" s="194"/>
      <c r="S65" s="91"/>
      <c r="T65" s="91"/>
      <c r="U65" s="133"/>
    </row>
    <row r="66" spans="1:21" s="141" customFormat="1" ht="15.75" customHeight="1" x14ac:dyDescent="0.25">
      <c r="A66" s="304" t="s">
        <v>171</v>
      </c>
      <c r="B66" s="209"/>
      <c r="C66" s="210"/>
      <c r="D66" s="210"/>
      <c r="E66" s="192"/>
      <c r="F66" s="192"/>
      <c r="G66" s="210"/>
      <c r="H66" s="210"/>
      <c r="I66" s="210"/>
      <c r="J66" s="321"/>
      <c r="K66" s="321"/>
      <c r="L66" s="289"/>
      <c r="M66" s="128"/>
      <c r="N66" s="128"/>
      <c r="O66" s="128"/>
      <c r="P66" s="128"/>
      <c r="Q66" s="128"/>
      <c r="R66" s="194"/>
      <c r="S66" s="91"/>
      <c r="T66" s="91"/>
      <c r="U66" s="133"/>
    </row>
    <row r="67" spans="1:21" s="141" customFormat="1" ht="15.75" customHeight="1" x14ac:dyDescent="0.25">
      <c r="A67" s="250" t="s">
        <v>114</v>
      </c>
      <c r="B67" s="209"/>
      <c r="C67" s="210"/>
      <c r="D67" s="210"/>
      <c r="E67" s="192"/>
      <c r="F67" s="192"/>
      <c r="G67" s="210"/>
      <c r="H67" s="210"/>
      <c r="I67" s="210"/>
      <c r="J67" s="321"/>
      <c r="K67" s="321"/>
      <c r="L67" s="289"/>
      <c r="M67" s="128"/>
      <c r="N67" s="128"/>
      <c r="O67" s="128"/>
      <c r="P67" s="128"/>
      <c r="Q67" s="128"/>
      <c r="R67" s="194"/>
      <c r="S67" s="91"/>
      <c r="T67" s="91"/>
      <c r="U67" s="133"/>
    </row>
    <row r="68" spans="1:21" s="141" customFormat="1" ht="15.75" customHeight="1" x14ac:dyDescent="0.25">
      <c r="A68" s="250" t="s">
        <v>115</v>
      </c>
      <c r="B68" s="209"/>
      <c r="C68" s="210"/>
      <c r="D68" s="210"/>
      <c r="E68" s="192"/>
      <c r="F68" s="192"/>
      <c r="G68" s="210"/>
      <c r="H68" s="210"/>
      <c r="I68" s="210"/>
      <c r="J68" s="321"/>
      <c r="K68" s="321"/>
      <c r="L68" s="289"/>
      <c r="M68" s="128"/>
      <c r="N68" s="128"/>
      <c r="O68" s="128"/>
      <c r="P68" s="128"/>
      <c r="Q68" s="128"/>
      <c r="R68" s="194"/>
      <c r="S68" s="91"/>
      <c r="T68" s="91"/>
      <c r="U68" s="133"/>
    </row>
    <row r="69" spans="1:21" s="141" customFormat="1" ht="15.75" customHeight="1" x14ac:dyDescent="0.25">
      <c r="A69" s="275" t="s">
        <v>172</v>
      </c>
      <c r="B69" s="213"/>
      <c r="C69" s="213"/>
      <c r="D69" s="213"/>
      <c r="E69" s="213"/>
      <c r="F69" s="213"/>
      <c r="G69" s="213"/>
      <c r="H69" s="213"/>
      <c r="I69" s="210"/>
      <c r="J69" s="321"/>
      <c r="K69" s="321"/>
      <c r="L69" s="289"/>
      <c r="M69" s="128"/>
      <c r="N69" s="128"/>
      <c r="O69" s="128"/>
      <c r="P69" s="128"/>
      <c r="Q69" s="128"/>
      <c r="R69" s="194"/>
      <c r="S69" s="91"/>
      <c r="T69" s="91"/>
      <c r="U69" s="133"/>
    </row>
    <row r="70" spans="1:21" s="141" customFormat="1" ht="15.75" customHeight="1" x14ac:dyDescent="0.25">
      <c r="A70" s="300"/>
      <c r="B70" s="288"/>
      <c r="C70" s="289"/>
      <c r="D70" s="289"/>
      <c r="E70" s="290"/>
      <c r="F70" s="290"/>
      <c r="G70" s="289"/>
      <c r="H70" s="289"/>
      <c r="I70" s="289"/>
      <c r="J70" s="321"/>
      <c r="K70" s="321"/>
      <c r="L70" s="289"/>
      <c r="M70" s="128"/>
      <c r="N70" s="128"/>
      <c r="O70" s="128"/>
      <c r="P70" s="128"/>
      <c r="Q70" s="128"/>
      <c r="R70" s="194"/>
      <c r="S70" s="91"/>
      <c r="T70" s="91"/>
      <c r="U70" s="133"/>
    </row>
    <row r="71" spans="1:21" s="141" customFormat="1" ht="15.75" customHeight="1" x14ac:dyDescent="0.25">
      <c r="A71" s="315" t="s">
        <v>205</v>
      </c>
      <c r="B71" s="288"/>
      <c r="C71" s="289"/>
      <c r="D71" s="289"/>
      <c r="E71" s="290"/>
      <c r="F71" s="290"/>
      <c r="G71" s="289"/>
      <c r="H71" s="289"/>
      <c r="I71" s="289"/>
      <c r="J71" s="321"/>
      <c r="K71" s="321"/>
      <c r="L71" s="289"/>
      <c r="M71" s="128"/>
      <c r="N71" s="128"/>
      <c r="O71" s="128"/>
      <c r="P71" s="128"/>
      <c r="Q71" s="128"/>
      <c r="R71" s="194"/>
      <c r="S71" s="91"/>
      <c r="T71" s="91"/>
      <c r="U71" s="133"/>
    </row>
    <row r="72" spans="1:21" s="141" customFormat="1" ht="15.75" customHeight="1" x14ac:dyDescent="0.25">
      <c r="A72" s="300" t="s">
        <v>200</v>
      </c>
      <c r="B72" s="288"/>
      <c r="C72" s="289"/>
      <c r="D72" s="289"/>
      <c r="E72" s="290"/>
      <c r="F72" s="290"/>
      <c r="G72" s="289"/>
      <c r="H72" s="289"/>
      <c r="I72" s="289"/>
      <c r="J72" s="321"/>
      <c r="K72" s="321"/>
      <c r="L72" s="289"/>
      <c r="M72" s="128"/>
      <c r="N72" s="128"/>
      <c r="O72" s="128"/>
      <c r="P72" s="128"/>
      <c r="Q72" s="128"/>
      <c r="R72" s="194"/>
      <c r="S72" s="91"/>
      <c r="T72" s="91"/>
      <c r="U72" s="133"/>
    </row>
    <row r="73" spans="1:21" s="141" customFormat="1" ht="15.75" customHeight="1" x14ac:dyDescent="0.25">
      <c r="A73" s="300" t="s">
        <v>204</v>
      </c>
      <c r="B73" s="288"/>
      <c r="C73" s="289"/>
      <c r="D73" s="289"/>
      <c r="E73" s="290"/>
      <c r="F73" s="290"/>
      <c r="G73" s="289"/>
      <c r="H73" s="289"/>
      <c r="I73" s="289"/>
      <c r="J73" s="321"/>
      <c r="K73" s="321"/>
      <c r="L73" s="289"/>
      <c r="M73" s="128"/>
      <c r="N73" s="128"/>
      <c r="O73" s="128"/>
      <c r="P73" s="128"/>
      <c r="Q73" s="128"/>
      <c r="R73" s="194"/>
      <c r="S73" s="91"/>
      <c r="T73" s="91"/>
      <c r="U73" s="133"/>
    </row>
    <row r="74" spans="1:21" s="141" customFormat="1" ht="15.75" customHeight="1" x14ac:dyDescent="0.25">
      <c r="A74" s="300" t="s">
        <v>201</v>
      </c>
      <c r="B74" s="288"/>
      <c r="C74" s="289"/>
      <c r="D74" s="289"/>
      <c r="E74" s="290"/>
      <c r="F74" s="290"/>
      <c r="G74" s="289"/>
      <c r="H74" s="289"/>
      <c r="I74" s="289"/>
      <c r="J74" s="321"/>
      <c r="K74" s="321"/>
      <c r="L74" s="289"/>
      <c r="M74" s="128"/>
      <c r="N74" s="128"/>
      <c r="O74" s="128"/>
      <c r="P74" s="128"/>
      <c r="Q74" s="128"/>
      <c r="R74" s="194"/>
      <c r="S74" s="91"/>
      <c r="T74" s="91"/>
      <c r="U74" s="133"/>
    </row>
    <row r="75" spans="1:21" s="141" customFormat="1" ht="15.75" customHeight="1" x14ac:dyDescent="0.25">
      <c r="A75" s="300" t="s">
        <v>202</v>
      </c>
      <c r="B75" s="288"/>
      <c r="C75" s="289"/>
      <c r="D75" s="289"/>
      <c r="E75" s="290"/>
      <c r="F75" s="290"/>
      <c r="G75" s="289"/>
      <c r="H75" s="289"/>
      <c r="I75" s="289"/>
      <c r="J75" s="321"/>
      <c r="K75" s="321"/>
      <c r="L75" s="289"/>
      <c r="M75" s="128"/>
      <c r="N75" s="128"/>
      <c r="O75" s="128"/>
      <c r="P75" s="128"/>
      <c r="Q75" s="128"/>
      <c r="R75" s="194"/>
      <c r="S75" s="91"/>
      <c r="T75" s="91"/>
      <c r="U75" s="133"/>
    </row>
    <row r="76" spans="1:21" s="141" customFormat="1" ht="15.75" customHeight="1" x14ac:dyDescent="0.25">
      <c r="A76" s="300" t="s">
        <v>203</v>
      </c>
      <c r="B76" s="288"/>
      <c r="C76" s="289"/>
      <c r="D76" s="289"/>
      <c r="E76" s="290"/>
      <c r="F76" s="290"/>
      <c r="G76" s="289"/>
      <c r="H76" s="289"/>
      <c r="I76" s="289"/>
      <c r="J76" s="321"/>
      <c r="K76" s="321"/>
      <c r="L76" s="289"/>
      <c r="M76" s="128"/>
      <c r="N76" s="128"/>
      <c r="O76" s="128"/>
      <c r="P76" s="128"/>
      <c r="Q76" s="128"/>
      <c r="R76" s="194"/>
      <c r="S76" s="91"/>
      <c r="T76" s="91"/>
      <c r="U76" s="133"/>
    </row>
    <row r="77" spans="1:21" s="141" customFormat="1" ht="15.75" customHeight="1" x14ac:dyDescent="0.25">
      <c r="A77" s="300" t="s">
        <v>208</v>
      </c>
      <c r="B77" s="288"/>
      <c r="C77" s="289"/>
      <c r="D77" s="289"/>
      <c r="E77" s="290"/>
      <c r="F77" s="290"/>
      <c r="G77" s="289"/>
      <c r="H77" s="289"/>
      <c r="I77" s="289"/>
      <c r="J77" s="321"/>
      <c r="K77" s="321"/>
      <c r="L77" s="289"/>
      <c r="M77" s="128"/>
      <c r="N77" s="128"/>
      <c r="O77" s="128"/>
      <c r="P77" s="128"/>
      <c r="Q77" s="128"/>
      <c r="R77" s="194"/>
      <c r="S77" s="91"/>
      <c r="T77" s="91"/>
      <c r="U77" s="133"/>
    </row>
    <row r="78" spans="1:21" s="141" customFormat="1" ht="15.75" customHeight="1" x14ac:dyDescent="0.25">
      <c r="A78" s="300" t="s">
        <v>206</v>
      </c>
      <c r="B78" s="288"/>
      <c r="C78" s="289"/>
      <c r="D78" s="289"/>
      <c r="E78" s="290"/>
      <c r="F78" s="290"/>
      <c r="G78" s="289"/>
      <c r="H78" s="289"/>
      <c r="I78" s="289"/>
      <c r="J78" s="321"/>
      <c r="K78" s="321"/>
      <c r="L78" s="289"/>
      <c r="M78" s="128"/>
      <c r="N78" s="128"/>
      <c r="O78" s="128"/>
      <c r="P78" s="128"/>
      <c r="Q78" s="128"/>
      <c r="R78" s="194"/>
      <c r="S78" s="91"/>
      <c r="T78" s="91"/>
      <c r="U78" s="133"/>
    </row>
    <row r="79" spans="1:21" s="141" customFormat="1" ht="15.75" customHeight="1" x14ac:dyDescent="0.25">
      <c r="A79" s="300" t="s">
        <v>207</v>
      </c>
      <c r="B79" s="288"/>
      <c r="C79" s="289"/>
      <c r="D79" s="289"/>
      <c r="E79" s="290"/>
      <c r="F79" s="290"/>
      <c r="G79" s="289"/>
      <c r="H79" s="289"/>
      <c r="I79" s="289"/>
      <c r="J79" s="321"/>
      <c r="K79" s="321"/>
      <c r="L79" s="289"/>
      <c r="M79" s="128"/>
      <c r="N79" s="128"/>
      <c r="O79" s="128"/>
      <c r="P79" s="128"/>
      <c r="Q79" s="128"/>
      <c r="R79" s="194"/>
      <c r="S79" s="91"/>
      <c r="T79" s="91"/>
      <c r="U79" s="133"/>
    </row>
    <row r="80" spans="1:21" s="141" customFormat="1" ht="15.75" customHeight="1" x14ac:dyDescent="0.25">
      <c r="A80" s="250" t="s">
        <v>211</v>
      </c>
      <c r="B80" s="288"/>
      <c r="C80" s="289"/>
      <c r="D80" s="289"/>
      <c r="E80" s="290"/>
      <c r="F80" s="290"/>
      <c r="G80" s="289"/>
      <c r="H80" s="289"/>
      <c r="I80" s="289"/>
      <c r="J80" s="321"/>
      <c r="K80" s="321"/>
      <c r="L80" s="289"/>
      <c r="M80" s="128"/>
      <c r="N80" s="128"/>
      <c r="O80" s="128"/>
      <c r="P80" s="128"/>
      <c r="Q80" s="128"/>
      <c r="R80" s="194"/>
      <c r="S80" s="91"/>
      <c r="T80" s="91"/>
      <c r="U80" s="133"/>
    </row>
    <row r="81" spans="1:21" s="141" customFormat="1" ht="15.75" customHeight="1" x14ac:dyDescent="0.25">
      <c r="A81" s="250" t="s">
        <v>210</v>
      </c>
      <c r="B81" s="288"/>
      <c r="C81" s="289"/>
      <c r="D81" s="289"/>
      <c r="E81" s="290"/>
      <c r="F81" s="290"/>
      <c r="G81" s="289"/>
      <c r="H81" s="289"/>
      <c r="I81" s="289"/>
      <c r="J81" s="321"/>
      <c r="K81" s="321"/>
      <c r="L81" s="289"/>
      <c r="M81" s="128"/>
      <c r="N81" s="128"/>
      <c r="O81" s="128"/>
      <c r="P81" s="128"/>
      <c r="Q81" s="128"/>
      <c r="R81" s="194"/>
      <c r="S81" s="91"/>
      <c r="T81" s="91"/>
      <c r="U81" s="133"/>
    </row>
    <row r="82" spans="1:21" s="141" customFormat="1" ht="15.75" customHeight="1" x14ac:dyDescent="0.25">
      <c r="A82" s="316"/>
      <c r="B82" s="288"/>
      <c r="C82" s="289"/>
      <c r="D82" s="289"/>
      <c r="E82" s="290"/>
      <c r="F82" s="290"/>
      <c r="G82" s="289"/>
      <c r="H82" s="289"/>
      <c r="I82" s="289"/>
      <c r="J82" s="321"/>
      <c r="K82" s="321"/>
      <c r="L82" s="289"/>
      <c r="M82" s="128"/>
      <c r="N82" s="128"/>
      <c r="O82" s="128"/>
      <c r="P82" s="128"/>
      <c r="Q82" s="128"/>
      <c r="R82" s="194"/>
      <c r="S82" s="91"/>
      <c r="T82" s="91"/>
      <c r="U82" s="133"/>
    </row>
    <row r="83" spans="1:21" s="141" customFormat="1" ht="15.75" customHeight="1" x14ac:dyDescent="0.25">
      <c r="A83" s="291" t="s">
        <v>109</v>
      </c>
      <c r="B83" s="278"/>
      <c r="C83" s="279"/>
      <c r="D83" s="279"/>
      <c r="E83" s="280"/>
      <c r="F83" s="280"/>
      <c r="G83" s="279"/>
      <c r="H83" s="279"/>
      <c r="I83" s="279"/>
      <c r="J83" s="322"/>
      <c r="K83" s="322"/>
      <c r="L83" s="279"/>
      <c r="M83" s="279"/>
      <c r="N83" s="279"/>
      <c r="O83" s="279"/>
      <c r="P83" s="279"/>
      <c r="Q83" s="279"/>
      <c r="R83" s="283"/>
      <c r="S83" s="281"/>
      <c r="T83" s="281"/>
      <c r="U83" s="282"/>
    </row>
    <row r="84" spans="1:21" s="141" customFormat="1" ht="15.75" customHeight="1" x14ac:dyDescent="0.25">
      <c r="A84" s="277" t="s">
        <v>166</v>
      </c>
      <c r="B84" s="278"/>
      <c r="C84" s="279"/>
      <c r="D84" s="279"/>
      <c r="E84" s="280"/>
      <c r="F84" s="280"/>
      <c r="G84" s="279"/>
      <c r="H84" s="279"/>
      <c r="I84" s="279"/>
      <c r="J84" s="322"/>
      <c r="K84" s="322"/>
      <c r="L84" s="279"/>
      <c r="M84" s="279"/>
      <c r="N84" s="279"/>
      <c r="O84" s="279"/>
      <c r="P84" s="279"/>
      <c r="Q84" s="279"/>
      <c r="R84" s="283"/>
      <c r="S84" s="281"/>
      <c r="T84" s="281"/>
      <c r="U84" s="282"/>
    </row>
    <row r="85" spans="1:21" s="141" customFormat="1" ht="15.75" customHeight="1" x14ac:dyDescent="0.25">
      <c r="A85" s="277" t="s">
        <v>178</v>
      </c>
      <c r="B85" s="278"/>
      <c r="C85" s="279"/>
      <c r="D85" s="279"/>
      <c r="E85" s="280"/>
      <c r="F85" s="280"/>
      <c r="G85" s="279"/>
      <c r="H85" s="279"/>
      <c r="I85" s="279"/>
      <c r="J85" s="323"/>
      <c r="K85" s="322"/>
      <c r="L85" s="279"/>
      <c r="M85" s="279"/>
      <c r="N85" s="279"/>
      <c r="O85" s="279"/>
      <c r="P85" s="279"/>
      <c r="Q85" s="279"/>
      <c r="R85" s="283"/>
      <c r="S85" s="281"/>
      <c r="T85" s="281"/>
      <c r="U85" s="282"/>
    </row>
    <row r="86" spans="1:21" s="141" customFormat="1" ht="15.75" customHeight="1" x14ac:dyDescent="0.25">
      <c r="A86" s="277" t="s">
        <v>167</v>
      </c>
      <c r="B86" s="278"/>
      <c r="C86" s="279"/>
      <c r="D86" s="279"/>
      <c r="E86" s="280"/>
      <c r="F86" s="280"/>
      <c r="G86" s="279"/>
      <c r="H86" s="279"/>
      <c r="I86" s="279"/>
      <c r="J86" s="322"/>
      <c r="K86" s="322"/>
      <c r="L86" s="279"/>
      <c r="M86" s="279"/>
      <c r="N86" s="279"/>
      <c r="O86" s="279"/>
      <c r="P86" s="279"/>
      <c r="Q86" s="279"/>
      <c r="R86" s="283"/>
      <c r="S86" s="281"/>
      <c r="T86" s="281"/>
      <c r="U86" s="282"/>
    </row>
    <row r="87" spans="1:21" s="141" customFormat="1" ht="15.75" customHeight="1" x14ac:dyDescent="0.25">
      <c r="A87" s="277" t="s">
        <v>168</v>
      </c>
      <c r="B87" s="278"/>
      <c r="C87" s="279"/>
      <c r="D87" s="279"/>
      <c r="E87" s="280"/>
      <c r="F87" s="280"/>
      <c r="G87" s="279"/>
      <c r="H87" s="279"/>
      <c r="I87" s="279"/>
      <c r="J87" s="322"/>
      <c r="K87" s="322"/>
      <c r="L87" s="279"/>
      <c r="M87" s="279"/>
      <c r="N87" s="279"/>
      <c r="O87" s="279"/>
      <c r="P87" s="279"/>
      <c r="Q87" s="279"/>
      <c r="R87" s="283"/>
      <c r="S87" s="281"/>
      <c r="T87" s="281"/>
      <c r="U87" s="282"/>
    </row>
    <row r="88" spans="1:21" s="141" customFormat="1" ht="15.75" customHeight="1" x14ac:dyDescent="0.25">
      <c r="A88" s="251"/>
      <c r="B88" s="127"/>
      <c r="C88" s="128"/>
      <c r="D88" s="128"/>
      <c r="E88" s="90"/>
      <c r="F88" s="90"/>
      <c r="G88" s="128"/>
      <c r="H88" s="128"/>
      <c r="I88" s="128"/>
      <c r="J88" s="324"/>
      <c r="K88" s="324"/>
      <c r="L88" s="128"/>
      <c r="M88" s="128"/>
      <c r="N88" s="128"/>
      <c r="O88" s="128"/>
      <c r="P88" s="128"/>
      <c r="Q88" s="128"/>
      <c r="R88" s="194"/>
      <c r="S88" s="91"/>
      <c r="T88" s="91"/>
      <c r="U88" s="133"/>
    </row>
    <row r="89" spans="1:21" s="141" customFormat="1" ht="15.75" customHeight="1" x14ac:dyDescent="0.25">
      <c r="A89" s="291" t="s">
        <v>169</v>
      </c>
      <c r="B89" s="127"/>
      <c r="C89" s="128"/>
      <c r="D89" s="128"/>
      <c r="E89" s="90"/>
      <c r="F89" s="90"/>
      <c r="G89" s="128"/>
      <c r="H89" s="128"/>
      <c r="I89" s="128"/>
      <c r="J89" s="324"/>
      <c r="K89" s="324"/>
      <c r="L89" s="128"/>
      <c r="M89" s="128"/>
      <c r="N89" s="128"/>
      <c r="O89" s="128"/>
      <c r="P89" s="128"/>
      <c r="Q89" s="128"/>
      <c r="R89" s="194"/>
      <c r="S89" s="91"/>
      <c r="T89" s="91"/>
      <c r="U89" s="133"/>
    </row>
    <row r="90" spans="1:21" s="24" customFormat="1" x14ac:dyDescent="0.25">
      <c r="A90" s="310" t="s">
        <v>164</v>
      </c>
      <c r="B90" s="213"/>
      <c r="C90" s="213"/>
      <c r="D90" s="213"/>
      <c r="E90" s="213"/>
      <c r="F90" s="213"/>
      <c r="G90" s="213"/>
      <c r="H90" s="213"/>
      <c r="I90" s="213"/>
      <c r="J90" s="325"/>
      <c r="K90" s="325"/>
      <c r="L90" s="213"/>
      <c r="M90" s="213"/>
      <c r="N90" s="213"/>
      <c r="O90" s="213"/>
      <c r="P90" s="213"/>
      <c r="Q90" s="213"/>
      <c r="R90" s="301"/>
      <c r="S90" s="295"/>
      <c r="T90" s="295"/>
      <c r="U90" s="211"/>
    </row>
    <row r="91" spans="1:21" s="65" customFormat="1" x14ac:dyDescent="0.25">
      <c r="A91" s="302" t="s">
        <v>186</v>
      </c>
      <c r="B91" s="294"/>
      <c r="C91" s="294"/>
      <c r="D91" s="294"/>
      <c r="E91" s="294"/>
      <c r="F91" s="294"/>
      <c r="G91" s="294"/>
      <c r="H91" s="294"/>
      <c r="I91" s="294"/>
      <c r="J91" s="326"/>
      <c r="K91" s="326"/>
      <c r="L91" s="294"/>
      <c r="M91" s="294"/>
      <c r="N91" s="294"/>
      <c r="O91" s="294"/>
      <c r="P91" s="294"/>
      <c r="Q91" s="294"/>
      <c r="R91" s="214"/>
      <c r="S91" s="211"/>
      <c r="T91" s="211"/>
      <c r="U91" s="211"/>
    </row>
    <row r="92" spans="1:21" s="24" customFormat="1" x14ac:dyDescent="0.25">
      <c r="A92" s="276" t="s">
        <v>189</v>
      </c>
      <c r="B92" s="213"/>
      <c r="C92" s="213"/>
      <c r="D92" s="213"/>
      <c r="E92" s="213"/>
      <c r="F92" s="213"/>
      <c r="G92" s="213"/>
      <c r="H92" s="213"/>
      <c r="I92" s="213"/>
      <c r="J92" s="325"/>
      <c r="K92" s="325"/>
      <c r="L92" s="213"/>
      <c r="M92" s="213"/>
      <c r="N92" s="213"/>
      <c r="O92" s="213"/>
      <c r="P92" s="213"/>
      <c r="Q92" s="213"/>
      <c r="R92" s="301"/>
      <c r="S92" s="295"/>
      <c r="T92" s="295"/>
      <c r="U92" s="211"/>
    </row>
    <row r="93" spans="1:21" s="130" customFormat="1" x14ac:dyDescent="0.25">
      <c r="A93" s="253"/>
      <c r="B93" s="51"/>
      <c r="C93" s="51"/>
      <c r="D93" s="51"/>
      <c r="E93" s="51"/>
      <c r="F93" s="51"/>
      <c r="G93" s="51"/>
      <c r="H93" s="51"/>
      <c r="I93" s="51"/>
      <c r="J93" s="327"/>
      <c r="K93" s="327"/>
      <c r="L93" s="51"/>
      <c r="M93" s="51"/>
      <c r="N93" s="51"/>
      <c r="O93" s="51"/>
      <c r="P93" s="51"/>
      <c r="Q93" s="51"/>
      <c r="R93" s="72"/>
      <c r="S93" s="133"/>
      <c r="T93" s="133"/>
      <c r="U93" s="133"/>
    </row>
    <row r="94" spans="1:21" s="130" customFormat="1" ht="15.75" x14ac:dyDescent="0.25">
      <c r="A94" s="291" t="s">
        <v>158</v>
      </c>
      <c r="B94" s="274"/>
      <c r="C94" s="274"/>
      <c r="D94" s="274"/>
      <c r="E94" s="274"/>
      <c r="F94" s="274"/>
      <c r="G94" s="274"/>
      <c r="H94" s="274"/>
      <c r="I94" s="51"/>
      <c r="J94" s="327"/>
      <c r="K94" s="327"/>
      <c r="L94" s="51"/>
      <c r="M94" s="51"/>
      <c r="N94" s="51"/>
      <c r="O94" s="51"/>
      <c r="P94" s="51"/>
      <c r="Q94" s="51"/>
      <c r="R94" s="72"/>
      <c r="S94" s="133"/>
      <c r="T94" s="133"/>
      <c r="U94" s="133"/>
    </row>
    <row r="95" spans="1:21" s="130" customFormat="1" x14ac:dyDescent="0.25">
      <c r="A95" s="253" t="s">
        <v>156</v>
      </c>
      <c r="B95" s="51"/>
      <c r="C95" s="51"/>
      <c r="D95" s="51"/>
      <c r="E95" s="51"/>
      <c r="F95" s="51"/>
      <c r="G95" s="51"/>
      <c r="H95" s="51"/>
      <c r="I95" s="51"/>
      <c r="J95" s="327"/>
      <c r="K95" s="327"/>
      <c r="L95" s="51"/>
      <c r="M95" s="51"/>
      <c r="N95" s="51"/>
      <c r="O95" s="51"/>
      <c r="P95" s="51"/>
      <c r="Q95" s="51"/>
      <c r="R95" s="72"/>
      <c r="S95" s="133"/>
      <c r="T95" s="133"/>
      <c r="U95" s="133"/>
    </row>
    <row r="96" spans="1:21" s="130" customFormat="1" x14ac:dyDescent="0.25">
      <c r="A96" s="253" t="s">
        <v>175</v>
      </c>
      <c r="B96" s="51"/>
      <c r="C96" s="51"/>
      <c r="D96" s="51"/>
      <c r="E96" s="51"/>
      <c r="F96" s="51"/>
      <c r="G96" s="51"/>
      <c r="H96" s="51"/>
      <c r="I96" s="51"/>
      <c r="J96" s="327"/>
      <c r="K96" s="327"/>
      <c r="L96" s="51"/>
      <c r="M96" s="51"/>
      <c r="N96" s="51"/>
      <c r="O96" s="51"/>
      <c r="P96" s="51"/>
      <c r="Q96" s="51"/>
      <c r="R96" s="72"/>
      <c r="S96" s="133"/>
      <c r="T96" s="133"/>
      <c r="U96" s="133"/>
    </row>
    <row r="97" spans="1:22" s="130" customFormat="1" x14ac:dyDescent="0.25">
      <c r="A97" s="253" t="s">
        <v>176</v>
      </c>
      <c r="B97" s="51"/>
      <c r="C97" s="51"/>
      <c r="D97" s="51"/>
      <c r="E97" s="51"/>
      <c r="F97" s="51"/>
      <c r="G97" s="51"/>
      <c r="H97" s="51"/>
      <c r="I97" s="51"/>
      <c r="J97" s="327"/>
      <c r="K97" s="327"/>
      <c r="L97" s="51"/>
      <c r="M97" s="51"/>
      <c r="N97" s="51"/>
      <c r="O97" s="51"/>
      <c r="P97" s="51"/>
      <c r="Q97" s="51"/>
      <c r="R97" s="72"/>
      <c r="S97" s="133"/>
      <c r="T97" s="133"/>
      <c r="U97" s="133"/>
    </row>
    <row r="98" spans="1:22" s="130" customFormat="1" x14ac:dyDescent="0.25">
      <c r="A98" s="253"/>
      <c r="B98" s="51"/>
      <c r="C98" s="51"/>
      <c r="D98" s="51"/>
      <c r="E98" s="51"/>
      <c r="F98" s="51"/>
      <c r="G98" s="51"/>
      <c r="H98" s="51"/>
      <c r="I98" s="51"/>
      <c r="J98" s="327"/>
      <c r="K98" s="327"/>
      <c r="L98" s="51"/>
      <c r="M98" s="51"/>
      <c r="N98" s="51"/>
      <c r="O98" s="51"/>
      <c r="P98" s="51"/>
      <c r="Q98" s="51"/>
      <c r="R98" s="72"/>
      <c r="S98" s="133"/>
      <c r="T98" s="133"/>
      <c r="U98" s="133"/>
    </row>
    <row r="99" spans="1:22" s="19" customFormat="1" ht="12.75" customHeight="1" x14ac:dyDescent="0.25">
      <c r="A99" s="311" t="s">
        <v>40</v>
      </c>
      <c r="B99" s="199"/>
      <c r="C99" s="196"/>
      <c r="D99" s="76"/>
      <c r="E99" s="76"/>
      <c r="F99" s="76"/>
      <c r="G99" s="76"/>
      <c r="H99" s="76"/>
      <c r="I99" s="200"/>
      <c r="J99" s="328"/>
      <c r="K99" s="328"/>
      <c r="L99" s="76"/>
      <c r="M99" s="76"/>
      <c r="N99" s="76"/>
      <c r="O99" s="76"/>
      <c r="P99" s="76"/>
      <c r="Q99" s="76"/>
      <c r="R99" s="201"/>
      <c r="S99" s="21"/>
      <c r="T99" s="21"/>
      <c r="U99" s="21"/>
      <c r="V99" s="18"/>
    </row>
    <row r="100" spans="1:22" s="19" customFormat="1" ht="12.75" customHeight="1" x14ac:dyDescent="0.25">
      <c r="A100" s="77" t="s">
        <v>41</v>
      </c>
      <c r="B100" s="199"/>
      <c r="C100" s="196"/>
      <c r="D100" s="76"/>
      <c r="E100" s="76"/>
      <c r="F100" s="76"/>
      <c r="G100" s="76"/>
      <c r="H100" s="76"/>
      <c r="I100" s="200"/>
      <c r="J100" s="328"/>
      <c r="K100" s="328"/>
      <c r="L100" s="76"/>
      <c r="M100" s="76"/>
      <c r="N100" s="76"/>
      <c r="O100" s="76"/>
      <c r="P100" s="76"/>
      <c r="Q100" s="76"/>
      <c r="R100" s="201"/>
      <c r="S100" s="21"/>
      <c r="T100" s="21"/>
      <c r="U100" s="21"/>
      <c r="V100" s="18"/>
    </row>
    <row r="101" spans="1:22" s="19" customFormat="1" ht="12.75" customHeight="1" x14ac:dyDescent="0.25">
      <c r="A101" s="77" t="s">
        <v>101</v>
      </c>
      <c r="B101" s="199"/>
      <c r="C101" s="196"/>
      <c r="D101" s="76"/>
      <c r="E101" s="76"/>
      <c r="F101" s="76"/>
      <c r="G101" s="76"/>
      <c r="H101" s="76"/>
      <c r="I101" s="200"/>
      <c r="J101" s="328"/>
      <c r="K101" s="328"/>
      <c r="L101" s="76"/>
      <c r="M101" s="76"/>
      <c r="N101" s="76"/>
      <c r="O101" s="76"/>
      <c r="P101" s="76"/>
      <c r="Q101" s="76"/>
      <c r="R101" s="201"/>
      <c r="S101" s="21"/>
      <c r="T101" s="21"/>
      <c r="U101" s="21"/>
      <c r="V101" s="18"/>
    </row>
    <row r="102" spans="1:22" s="19" customFormat="1" ht="12.75" customHeight="1" x14ac:dyDescent="0.25">
      <c r="A102" s="77" t="s">
        <v>67</v>
      </c>
      <c r="B102" s="199"/>
      <c r="C102" s="196"/>
      <c r="D102" s="76"/>
      <c r="E102" s="76"/>
      <c r="F102" s="76"/>
      <c r="G102" s="76"/>
      <c r="H102" s="76"/>
      <c r="I102" s="200"/>
      <c r="J102" s="328"/>
      <c r="K102" s="328"/>
      <c r="L102" s="76"/>
      <c r="M102" s="76"/>
      <c r="N102" s="76"/>
      <c r="O102" s="76"/>
      <c r="P102" s="76"/>
      <c r="Q102" s="76"/>
      <c r="R102" s="201"/>
      <c r="S102" s="21"/>
      <c r="T102" s="21"/>
      <c r="U102" s="21"/>
      <c r="V102" s="18"/>
    </row>
    <row r="103" spans="1:22" ht="15.75" thickBot="1" x14ac:dyDescent="0.3">
      <c r="A103" s="78" t="s">
        <v>43</v>
      </c>
      <c r="B103" s="74"/>
      <c r="C103" s="197"/>
      <c r="D103" s="74"/>
      <c r="E103" s="74"/>
      <c r="F103" s="74"/>
      <c r="G103" s="74"/>
      <c r="H103" s="74"/>
      <c r="I103" s="198"/>
      <c r="J103" s="329"/>
      <c r="K103" s="329"/>
      <c r="L103" s="74"/>
      <c r="M103" s="74"/>
      <c r="N103" s="74"/>
      <c r="O103" s="74"/>
      <c r="P103" s="74"/>
      <c r="Q103" s="74"/>
      <c r="R103" s="75"/>
      <c r="S103" s="133"/>
      <c r="T103" s="26"/>
      <c r="U103" s="26"/>
    </row>
  </sheetData>
  <mergeCells count="3">
    <mergeCell ref="S5:T5"/>
    <mergeCell ref="D5:E5"/>
    <mergeCell ref="Q5:R5"/>
  </mergeCells>
  <conditionalFormatting sqref="D7:D61">
    <cfRule type="expression" dxfId="630" priority="850">
      <formula>ISTEXT($D7)</formula>
    </cfRule>
    <cfRule type="expression" dxfId="629" priority="851">
      <formula>NOT(ISBLANK($D7))</formula>
    </cfRule>
  </conditionalFormatting>
  <conditionalFormatting sqref="E7:E61">
    <cfRule type="expression" dxfId="628" priority="848">
      <formula>ISTEXT($E7)</formula>
    </cfRule>
    <cfRule type="expression" dxfId="627" priority="849">
      <formula>NOT(ISBLANK($E7))</formula>
    </cfRule>
  </conditionalFormatting>
  <conditionalFormatting sqref="G61">
    <cfRule type="expression" dxfId="626" priority="846">
      <formula>ISTEXT($G61)</formula>
    </cfRule>
    <cfRule type="expression" dxfId="625" priority="847">
      <formula>NOT(ISBLANK($G61))</formula>
    </cfRule>
  </conditionalFormatting>
  <conditionalFormatting sqref="I7:I61">
    <cfRule type="expression" dxfId="624" priority="844">
      <formula>ISTEXT($I7)</formula>
    </cfRule>
    <cfRule type="expression" dxfId="623" priority="845">
      <formula>NOT(ISBLANK($I7))</formula>
    </cfRule>
  </conditionalFormatting>
  <conditionalFormatting sqref="H7:H61">
    <cfRule type="expression" dxfId="622" priority="842">
      <formula>ISTEXT($H7)</formula>
    </cfRule>
    <cfRule type="expression" dxfId="621" priority="843">
      <formula>NOT(ISBLANK($H7))</formula>
    </cfRule>
  </conditionalFormatting>
  <conditionalFormatting sqref="J7:J61">
    <cfRule type="expression" dxfId="620" priority="840">
      <formula>ISTEXT($J7)</formula>
    </cfRule>
    <cfRule type="expression" dxfId="619" priority="841">
      <formula>NOT(ISBLANK($J7))</formula>
    </cfRule>
  </conditionalFormatting>
  <conditionalFormatting sqref="K7:K61">
    <cfRule type="expression" dxfId="618" priority="838">
      <formula>ISTEXT($K7)</formula>
    </cfRule>
    <cfRule type="expression" dxfId="617" priority="839">
      <formula>NOT(ISBLANK($K7))</formula>
    </cfRule>
  </conditionalFormatting>
  <conditionalFormatting sqref="L7:L61">
    <cfRule type="expression" dxfId="616" priority="836">
      <formula>ISTEXT($L7)</formula>
    </cfRule>
    <cfRule type="expression" dxfId="615" priority="837">
      <formula>NOT(ISBLANK($L7))</formula>
    </cfRule>
  </conditionalFormatting>
  <conditionalFormatting sqref="M7:M61">
    <cfRule type="expression" dxfId="614" priority="834">
      <formula>ISTEXT($M7)</formula>
    </cfRule>
    <cfRule type="expression" dxfId="613" priority="835">
      <formula>NOT(ISBLANK($M7))</formula>
    </cfRule>
  </conditionalFormatting>
  <conditionalFormatting sqref="N7:N61">
    <cfRule type="expression" dxfId="612" priority="832">
      <formula>ISTEXT($N7)</formula>
    </cfRule>
    <cfRule type="expression" dxfId="611" priority="833">
      <formula>NOT(ISBLANK($N7))</formula>
    </cfRule>
  </conditionalFormatting>
  <conditionalFormatting sqref="O7:O61">
    <cfRule type="expression" dxfId="610" priority="830">
      <formula>ISTEXT($O7)</formula>
    </cfRule>
    <cfRule type="expression" dxfId="609" priority="831">
      <formula>NOT(ISBLANK($O7))</formula>
    </cfRule>
  </conditionalFormatting>
  <conditionalFormatting sqref="P7:P61">
    <cfRule type="expression" dxfId="608" priority="828">
      <formula>ISTEXT($P7)</formula>
    </cfRule>
    <cfRule type="expression" dxfId="607" priority="829">
      <formula>NOT(ISBLANK($P7))</formula>
    </cfRule>
  </conditionalFormatting>
  <conditionalFormatting sqref="Q7:Q61">
    <cfRule type="expression" dxfId="606" priority="826">
      <formula>ISTEXT($Q7)</formula>
    </cfRule>
    <cfRule type="expression" dxfId="605" priority="827">
      <formula>NOT(ISBLANK($Q7))</formula>
    </cfRule>
  </conditionalFormatting>
  <conditionalFormatting sqref="R7:R61">
    <cfRule type="expression" dxfId="604" priority="824">
      <formula>ISTEXT($R7)</formula>
    </cfRule>
    <cfRule type="expression" dxfId="603" priority="825">
      <formula>NOT(ISBLANK($R7))</formula>
    </cfRule>
  </conditionalFormatting>
  <conditionalFormatting sqref="S7:S61">
    <cfRule type="expression" dxfId="602" priority="820">
      <formula>ISTEXT($S7)</formula>
    </cfRule>
    <cfRule type="expression" dxfId="601" priority="821">
      <formula>NOT(ISBLANK($S7))</formula>
    </cfRule>
  </conditionalFormatting>
  <conditionalFormatting sqref="T7:T61">
    <cfRule type="expression" dxfId="600" priority="818">
      <formula>ISTEXT($T7)</formula>
    </cfRule>
    <cfRule type="expression" dxfId="599" priority="819">
      <formula>NOT(ISBLANK($T7))</formula>
    </cfRule>
  </conditionalFormatting>
  <conditionalFormatting sqref="F61 F7:F12">
    <cfRule type="expression" dxfId="598" priority="813">
      <formula>OR(ISBLANK($H7),AND(ISBLANK($J7),ISBLANK($K7)))</formula>
    </cfRule>
  </conditionalFormatting>
  <conditionalFormatting sqref="D7:E60 H7:T60">
    <cfRule type="expression" dxfId="597" priority="450">
      <formula>NOT(ISBLANK($B7))</formula>
    </cfRule>
  </conditionalFormatting>
  <conditionalFormatting sqref="C7:C60">
    <cfRule type="containsText" dxfId="596" priority="415" operator="containsText" text="Y">
      <formula>NOT(ISERROR(SEARCH("Y",C7)))</formula>
    </cfRule>
  </conditionalFormatting>
  <conditionalFormatting sqref="F13:F60">
    <cfRule type="expression" dxfId="595" priority="139">
      <formula>OR(ISBLANK($H13),AND(ISBLANK($J13),ISBLANK($K13)))</formula>
    </cfRule>
  </conditionalFormatting>
  <conditionalFormatting sqref="G7:G60">
    <cfRule type="expression" dxfId="594" priority="138">
      <formula>OR(ISBLANK($I7),AND(ISBLANK($J7),ISBLANK($K7)))</formula>
    </cfRule>
  </conditionalFormatting>
  <conditionalFormatting sqref="F29:F40">
    <cfRule type="expression" dxfId="593" priority="85">
      <formula>OR(ISBLANK($H29),AND(ISBLANK($J29),ISBLANK($K29)))</formula>
    </cfRule>
  </conditionalFormatting>
  <conditionalFormatting sqref="G29:G40">
    <cfRule type="expression" dxfId="592" priority="84">
      <formula>OR(ISBLANK($I29),AND(ISBLANK($J29),ISBLANK($K29)))</formula>
    </cfRule>
  </conditionalFormatting>
  <conditionalFormatting sqref="U7:U60">
    <cfRule type="expression" dxfId="591" priority="859">
      <formula>ISTEXT($U7)</formula>
    </cfRule>
    <cfRule type="expression" dxfId="590" priority="860">
      <formula>NOT(ISBLANK($U7))</formula>
    </cfRule>
    <cfRule type="expression" dxfId="589" priority="861">
      <formula>NOT(ISBLANK($B7))</formula>
    </cfRule>
  </conditionalFormatting>
  <conditionalFormatting sqref="S7:T26">
    <cfRule type="expression" dxfId="588" priority="862">
      <formula>ISTEXT(#REF!)</formula>
    </cfRule>
    <cfRule type="expression" dxfId="587" priority="863">
      <formula>NOT(ISBLANK(#REF!))</formula>
    </cfRule>
  </conditionalFormatting>
  <conditionalFormatting sqref="D27:D32">
    <cfRule type="expression" dxfId="586" priority="36">
      <formula>ISTEXT($D27)</formula>
    </cfRule>
    <cfRule type="expression" dxfId="585" priority="37">
      <formula>NOT(ISBLANK($D27))</formula>
    </cfRule>
  </conditionalFormatting>
  <conditionalFormatting sqref="E27:E32">
    <cfRule type="expression" dxfId="584" priority="34">
      <formula>ISTEXT($E27)</formula>
    </cfRule>
    <cfRule type="expression" dxfId="583" priority="35">
      <formula>NOT(ISBLANK($E27))</formula>
    </cfRule>
  </conditionalFormatting>
  <conditionalFormatting sqref="I27:I32">
    <cfRule type="expression" dxfId="582" priority="32">
      <formula>ISTEXT($I27)</formula>
    </cfRule>
    <cfRule type="expression" dxfId="581" priority="33">
      <formula>NOT(ISBLANK($I27))</formula>
    </cfRule>
  </conditionalFormatting>
  <conditionalFormatting sqref="H27:H32">
    <cfRule type="expression" dxfId="580" priority="30">
      <formula>ISTEXT($H27)</formula>
    </cfRule>
    <cfRule type="expression" dxfId="579" priority="31">
      <formula>NOT(ISBLANK($H27))</formula>
    </cfRule>
  </conditionalFormatting>
  <conditionalFormatting sqref="J27:J32">
    <cfRule type="expression" dxfId="578" priority="28">
      <formula>ISTEXT($J27)</formula>
    </cfRule>
    <cfRule type="expression" dxfId="577" priority="29">
      <formula>NOT(ISBLANK($J27))</formula>
    </cfRule>
  </conditionalFormatting>
  <conditionalFormatting sqref="K27:K32">
    <cfRule type="expression" dxfId="576" priority="26">
      <formula>ISTEXT($K27)</formula>
    </cfRule>
    <cfRule type="expression" dxfId="575" priority="27">
      <formula>NOT(ISBLANK($K27))</formula>
    </cfRule>
  </conditionalFormatting>
  <conditionalFormatting sqref="L27:L32">
    <cfRule type="expression" dxfId="574" priority="24">
      <formula>ISTEXT($L27)</formula>
    </cfRule>
    <cfRule type="expression" dxfId="573" priority="25">
      <formula>NOT(ISBLANK($L27))</formula>
    </cfRule>
  </conditionalFormatting>
  <conditionalFormatting sqref="M27:M32">
    <cfRule type="expression" dxfId="572" priority="22">
      <formula>ISTEXT($M27)</formula>
    </cfRule>
    <cfRule type="expression" dxfId="571" priority="23">
      <formula>NOT(ISBLANK($M27))</formula>
    </cfRule>
  </conditionalFormatting>
  <conditionalFormatting sqref="N27:N32">
    <cfRule type="expression" dxfId="570" priority="20">
      <formula>ISTEXT($N27)</formula>
    </cfRule>
    <cfRule type="expression" dxfId="569" priority="21">
      <formula>NOT(ISBLANK($N27))</formula>
    </cfRule>
  </conditionalFormatting>
  <conditionalFormatting sqref="O27:O32">
    <cfRule type="expression" dxfId="568" priority="18">
      <formula>ISTEXT($O27)</formula>
    </cfRule>
    <cfRule type="expression" dxfId="567" priority="19">
      <formula>NOT(ISBLANK($O27))</formula>
    </cfRule>
  </conditionalFormatting>
  <conditionalFormatting sqref="P27:P32">
    <cfRule type="expression" dxfId="566" priority="16">
      <formula>ISTEXT($P27)</formula>
    </cfRule>
    <cfRule type="expression" dxfId="565" priority="17">
      <formula>NOT(ISBLANK($P27))</formula>
    </cfRule>
  </conditionalFormatting>
  <conditionalFormatting sqref="Q27:Q32">
    <cfRule type="expression" dxfId="564" priority="14">
      <formula>ISTEXT($Q27)</formula>
    </cfRule>
    <cfRule type="expression" dxfId="563" priority="15">
      <formula>NOT(ISBLANK($Q27))</formula>
    </cfRule>
  </conditionalFormatting>
  <conditionalFormatting sqref="R27:R32">
    <cfRule type="expression" dxfId="562" priority="12">
      <formula>ISTEXT($R27)</formula>
    </cfRule>
    <cfRule type="expression" dxfId="561" priority="13">
      <formula>NOT(ISBLANK($R27))</formula>
    </cfRule>
  </conditionalFormatting>
  <conditionalFormatting sqref="S27:S32">
    <cfRule type="expression" dxfId="560" priority="10">
      <formula>ISTEXT($S27)</formula>
    </cfRule>
    <cfRule type="expression" dxfId="559" priority="11">
      <formula>NOT(ISBLANK($S27))</formula>
    </cfRule>
  </conditionalFormatting>
  <conditionalFormatting sqref="T27:T32">
    <cfRule type="expression" dxfId="558" priority="8">
      <formula>ISTEXT($T27)</formula>
    </cfRule>
    <cfRule type="expression" dxfId="557" priority="9">
      <formula>NOT(ISBLANK($T27))</formula>
    </cfRule>
  </conditionalFormatting>
  <conditionalFormatting sqref="F27:F32">
    <cfRule type="expression" dxfId="556" priority="7">
      <formula>OR(ISBLANK($H27),AND(ISBLANK($J27),ISBLANK($K27)))</formula>
    </cfRule>
  </conditionalFormatting>
  <conditionalFormatting sqref="D27:E32 H27:T32">
    <cfRule type="expression" dxfId="555" priority="6">
      <formula>NOT(ISBLANK($B27))</formula>
    </cfRule>
  </conditionalFormatting>
  <conditionalFormatting sqref="C27:C32">
    <cfRule type="containsText" dxfId="554" priority="5" operator="containsText" text="Y">
      <formula>NOT(ISERROR(SEARCH("Y",C27)))</formula>
    </cfRule>
  </conditionalFormatting>
  <conditionalFormatting sqref="G27:G32">
    <cfRule type="expression" dxfId="553" priority="4">
      <formula>OR(ISBLANK($I27),AND(ISBLANK($J27),ISBLANK($K27)))</formula>
    </cfRule>
  </conditionalFormatting>
  <conditionalFormatting sqref="U27:U32">
    <cfRule type="expression" dxfId="552" priority="1">
      <formula>ISTEXT($U27)</formula>
    </cfRule>
    <cfRule type="expression" dxfId="551" priority="2">
      <formula>NOT(ISBLANK($U27))</formula>
    </cfRule>
    <cfRule type="expression" dxfId="550" priority="3">
      <formula>NOT(ISBLANK($B27))</formula>
    </cfRule>
  </conditionalFormatting>
  <pageMargins left="0.25" right="0.25" top="0.75" bottom="0.75" header="0.3" footer="0.3"/>
  <pageSetup scale="41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Q83"/>
  <sheetViews>
    <sheetView topLeftCell="A16" zoomScaleNormal="100" workbookViewId="0">
      <selection activeCell="V6" sqref="V6"/>
    </sheetView>
  </sheetViews>
  <sheetFormatPr defaultRowHeight="15" x14ac:dyDescent="0.25"/>
  <cols>
    <col min="1" max="1" width="16" style="9" customWidth="1"/>
    <col min="2" max="2" width="10.85546875" style="9" customWidth="1"/>
    <col min="3" max="3" width="10.85546875" style="118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8.5703125" style="9" customWidth="1"/>
    <col min="18" max="16384" width="9.140625" style="9"/>
  </cols>
  <sheetData>
    <row r="1" spans="1:17" ht="19.5" customHeight="1" thickBot="1" x14ac:dyDescent="0.3">
      <c r="A1" s="183" t="s">
        <v>15</v>
      </c>
      <c r="B1" s="183"/>
      <c r="C1" s="183"/>
      <c r="D1" s="183"/>
      <c r="E1" s="183"/>
      <c r="F1" s="183"/>
      <c r="G1" s="183"/>
      <c r="H1" s="183"/>
      <c r="I1" s="183"/>
      <c r="J1" s="183"/>
      <c r="M1" s="50"/>
      <c r="N1" s="50"/>
      <c r="O1" s="50"/>
      <c r="P1" s="50"/>
      <c r="Q1" s="50"/>
    </row>
    <row r="2" spans="1:17" s="52" customFormat="1" ht="15.75" customHeight="1" x14ac:dyDescent="0.3">
      <c r="A2" s="175" t="str">
        <f>' Inf Conc'!A2</f>
        <v>Delta Diablo Sanitation District</v>
      </c>
      <c r="B2" s="176"/>
      <c r="C2" s="176"/>
      <c r="D2" s="176"/>
      <c r="E2" s="176"/>
      <c r="F2" s="176"/>
      <c r="G2" s="176"/>
      <c r="H2" s="176"/>
      <c r="I2" s="176"/>
      <c r="J2" s="177"/>
      <c r="M2" s="25"/>
      <c r="N2" s="25"/>
      <c r="O2" s="25"/>
      <c r="P2" s="25"/>
      <c r="Q2" s="25"/>
    </row>
    <row r="3" spans="1:17" s="52" customFormat="1" ht="16.5" customHeight="1" thickBot="1" x14ac:dyDescent="0.35">
      <c r="A3" s="178" t="str">
        <f>' Inf Conc'!A3</f>
        <v>Darrell Cain, Lab Manager, (925)756-1915</v>
      </c>
      <c r="B3" s="179"/>
      <c r="C3" s="179"/>
      <c r="D3" s="179"/>
      <c r="E3" s="179"/>
      <c r="F3" s="179"/>
      <c r="G3" s="179"/>
      <c r="H3" s="179"/>
      <c r="I3" s="179"/>
      <c r="J3" s="180"/>
      <c r="M3" s="25"/>
      <c r="N3" s="25"/>
      <c r="O3" s="25"/>
      <c r="P3" s="25"/>
      <c r="Q3" s="25"/>
    </row>
    <row r="4" spans="1:17" ht="15" customHeight="1" thickBot="1" x14ac:dyDescent="0.3"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</row>
    <row r="5" spans="1:17" ht="26.25" x14ac:dyDescent="0.25">
      <c r="A5" s="32" t="s">
        <v>98</v>
      </c>
      <c r="B5" s="20" t="s">
        <v>0</v>
      </c>
      <c r="C5" s="95" t="s">
        <v>69</v>
      </c>
      <c r="D5" s="355" t="s">
        <v>13</v>
      </c>
      <c r="E5" s="356"/>
      <c r="F5" s="16" t="s">
        <v>45</v>
      </c>
      <c r="G5" s="10" t="s">
        <v>46</v>
      </c>
      <c r="H5" s="11" t="s">
        <v>47</v>
      </c>
      <c r="I5" s="11" t="s">
        <v>48</v>
      </c>
      <c r="J5" s="11" t="s">
        <v>49</v>
      </c>
      <c r="K5" s="11" t="s">
        <v>62</v>
      </c>
      <c r="L5" s="11" t="s">
        <v>50</v>
      </c>
      <c r="M5" s="11" t="s">
        <v>51</v>
      </c>
      <c r="N5" s="11" t="s">
        <v>52</v>
      </c>
      <c r="O5" s="11" t="s">
        <v>53</v>
      </c>
      <c r="P5" s="12" t="s">
        <v>54</v>
      </c>
      <c r="Q5" s="14" t="s">
        <v>55</v>
      </c>
    </row>
    <row r="6" spans="1:17" ht="57" x14ac:dyDescent="0.25">
      <c r="A6" s="115"/>
      <c r="B6" s="27" t="s">
        <v>33</v>
      </c>
      <c r="C6" s="96"/>
      <c r="D6" s="28" t="s">
        <v>14</v>
      </c>
      <c r="E6" s="29" t="s">
        <v>10</v>
      </c>
      <c r="F6" s="59"/>
      <c r="G6" s="60"/>
      <c r="H6" s="30"/>
      <c r="I6" s="30"/>
      <c r="J6" s="30"/>
      <c r="K6" s="30"/>
      <c r="L6" s="30"/>
      <c r="M6" s="30"/>
      <c r="N6" s="30"/>
      <c r="O6" s="30"/>
      <c r="P6" s="61" t="s">
        <v>100</v>
      </c>
      <c r="Q6" s="62"/>
    </row>
    <row r="7" spans="1:17" x14ac:dyDescent="0.25">
      <c r="A7" s="212" t="str">
        <f>'Eff Conc.'!A7</f>
        <v>Q3 2012</v>
      </c>
      <c r="B7" s="98">
        <f>'Eff Conc.'!B7</f>
        <v>41109</v>
      </c>
      <c r="C7" s="146" t="str">
        <f>'Eff Conc.'!C7</f>
        <v>N</v>
      </c>
      <c r="D7" s="270">
        <f>'Eff Conc.'!D7</f>
        <v>7.7</v>
      </c>
      <c r="E7" s="270">
        <f>'Eff Conc.'!E7</f>
        <v>12.5</v>
      </c>
      <c r="F7" s="313">
        <f>IF(OR('Eff Conc.'!F7=0,'Eff Conc.'!F7=""), " ", 'Eff Conc.'!$D7*'Eff Conc.'!F7*3.78)</f>
        <v>1458.2106000000001</v>
      </c>
      <c r="G7" s="313">
        <f>IF(OR('Eff Conc.'!G7=0,'Eff Conc.'!G7=""), " ", 'Eff Conc.'!$D7*'Eff Conc.'!G7*3.78)</f>
        <v>1429.1045999999999</v>
      </c>
      <c r="H7" s="313">
        <f>IF('Eff Conc.'!H7="", " ", 'Eff Conc.'!$D7*'Eff Conc.'!H7*3.78)</f>
        <v>1135.134</v>
      </c>
      <c r="I7" s="313">
        <f>IF('Eff Conc.'!I7="", " ", 'Eff Conc.'!$D7*'Eff Conc.'!I7*3.78)</f>
        <v>1106.028</v>
      </c>
      <c r="J7" s="313">
        <f>IF('Eff Conc.'!J7="", " ", 'Eff Conc.'!$D7*'Eff Conc.'!J7*3.78)</f>
        <v>2.9106000000000001</v>
      </c>
      <c r="K7" s="313">
        <f>IF('Eff Conc.'!K7="", " ", 'Eff Conc.'!$D7*'Eff Conc.'!K7*3.78)</f>
        <v>320.166</v>
      </c>
      <c r="L7" s="313">
        <f>IF('Eff Conc.'!L7="", " ", 'Eff Conc.'!$D7*'Eff Conc.'!L7*3.78)</f>
        <v>1076.922</v>
      </c>
      <c r="M7" s="313" t="str">
        <f>IF('Eff Conc.'!M7="", " ", 'Eff Conc.'!$D7*'Eff Conc.'!M7*3.78)</f>
        <v xml:space="preserve"> </v>
      </c>
      <c r="N7" s="313">
        <f>IF('Eff Conc.'!N7="", " ", 'Eff Conc.'!$D7*'Eff Conc.'!N7*3.78)</f>
        <v>52.390799999999999</v>
      </c>
      <c r="O7" s="313" t="str">
        <f>IF('Eff Conc.'!O7="", " ", 'Eff Conc.'!$D7*'Eff Conc.'!O7*3.78)</f>
        <v xml:space="preserve"> </v>
      </c>
      <c r="P7" s="313">
        <f>IF('Eff Conc.'!P7="", " ", 'Eff Conc.'!$E7*'Eff Conc.'!P7*3.78)</f>
        <v>42.524999999999999</v>
      </c>
      <c r="Q7" s="313">
        <f>IF('Eff Conc.'!U7="", " ", 'Eff Conc.'!$D7*'Eff Conc.'!U7*3.78)</f>
        <v>273.59640000000002</v>
      </c>
    </row>
    <row r="8" spans="1:17" x14ac:dyDescent="0.25">
      <c r="A8" s="212" t="str">
        <f>'Eff Conc.'!A8</f>
        <v>Q3 2012</v>
      </c>
      <c r="B8" s="98">
        <f>'Eff Conc.'!B8</f>
        <v>41115</v>
      </c>
      <c r="C8" s="146" t="str">
        <f>'Eff Conc.'!C8</f>
        <v>N</v>
      </c>
      <c r="D8" s="270">
        <f>'Eff Conc.'!D8</f>
        <v>5.2</v>
      </c>
      <c r="E8" s="270">
        <f>'Eff Conc.'!E8</f>
        <v>10</v>
      </c>
      <c r="F8" s="313">
        <f>IF(OR('Eff Conc.'!F8=0,'Eff Conc.'!F8=""), " ", 'Eff Conc.'!$D8*'Eff Conc.'!F8*3.78)</f>
        <v>1257.9839999999999</v>
      </c>
      <c r="G8" s="313">
        <f>IF(OR('Eff Conc.'!G8=0,'Eff Conc.'!G8=""), " ", 'Eff Conc.'!$D8*'Eff Conc.'!G8*3.78)</f>
        <v>1257.9839999999999</v>
      </c>
      <c r="H8" s="313">
        <f>IF('Eff Conc.'!H8="", " ", 'Eff Conc.'!$D8*'Eff Conc.'!H8*3.78)</f>
        <v>628.99199999999996</v>
      </c>
      <c r="I8" s="313">
        <f>IF('Eff Conc.'!I8="", " ", 'Eff Conc.'!$D8*'Eff Conc.'!I8*3.78)</f>
        <v>628.99199999999996</v>
      </c>
      <c r="J8" s="313">
        <f>IF('Eff Conc.'!J8="", " ", 'Eff Conc.'!$D8*'Eff Conc.'!J8*3.78)</f>
        <v>314.49599999999998</v>
      </c>
      <c r="K8" s="313">
        <f>IF('Eff Conc.'!K8="", " ", 'Eff Conc.'!$D8*'Eff Conc.'!K8*3.78)</f>
        <v>314.49599999999998</v>
      </c>
      <c r="L8" s="313">
        <f>IF('Eff Conc.'!L8="", " ", 'Eff Conc.'!$D8*'Eff Conc.'!L8*3.78)</f>
        <v>628.99199999999996</v>
      </c>
      <c r="M8" s="313" t="str">
        <f>IF('Eff Conc.'!M8="", " ", 'Eff Conc.'!$D8*'Eff Conc.'!M8*3.78)</f>
        <v xml:space="preserve"> </v>
      </c>
      <c r="N8" s="313">
        <f>IF('Eff Conc.'!N8="", " ", 'Eff Conc.'!$D8*'Eff Conc.'!N8*3.78)</f>
        <v>29.484000000000002</v>
      </c>
      <c r="O8" s="313" t="str">
        <f>IF('Eff Conc.'!O8="", " ", 'Eff Conc.'!$D8*'Eff Conc.'!O8*3.78)</f>
        <v xml:space="preserve"> </v>
      </c>
      <c r="P8" s="313">
        <f>IF('Eff Conc.'!P8="", " ", 'Eff Conc.'!$E8*'Eff Conc.'!P8*3.78)</f>
        <v>30.995999999999995</v>
      </c>
      <c r="Q8" s="313">
        <f>IF('Eff Conc.'!U8="", " ", 'Eff Conc.'!$D8*'Eff Conc.'!U8*3.78)</f>
        <v>253.56239999999997</v>
      </c>
    </row>
    <row r="9" spans="1:17" ht="15" customHeight="1" x14ac:dyDescent="0.25">
      <c r="A9" s="212" t="str">
        <f>'Eff Conc.'!A9</f>
        <v>Q3 2012</v>
      </c>
      <c r="B9" s="98">
        <f>'Eff Conc.'!B9</f>
        <v>41128</v>
      </c>
      <c r="C9" s="146" t="str">
        <f>'Eff Conc.'!C9</f>
        <v>N</v>
      </c>
      <c r="D9" s="270">
        <f>'Eff Conc.'!D9</f>
        <v>5</v>
      </c>
      <c r="E9" s="270">
        <f>'Eff Conc.'!E9</f>
        <v>11</v>
      </c>
      <c r="F9" s="313">
        <f>IF(OR('Eff Conc.'!F9=0,'Eff Conc.'!F9=""), " ", 'Eff Conc.'!$D9*'Eff Conc.'!F9*3.78)</f>
        <v>1235.8709999999999</v>
      </c>
      <c r="G9" s="313">
        <f>IF(OR('Eff Conc.'!G9=0,'Eff Conc.'!G9=""), " ", 'Eff Conc.'!$D9*'Eff Conc.'!G9*3.78)</f>
        <v>1216.971</v>
      </c>
      <c r="H9" s="313">
        <f>IF('Eff Conc.'!H9="", " ", 'Eff Conc.'!$D9*'Eff Conc.'!H9*3.78)</f>
        <v>642.6</v>
      </c>
      <c r="I9" s="313">
        <f>IF('Eff Conc.'!I9="", " ", 'Eff Conc.'!$D9*'Eff Conc.'!I9*3.78)</f>
        <v>623.69999999999993</v>
      </c>
      <c r="J9" s="313">
        <f>IF('Eff Conc.'!J9="", " ", 'Eff Conc.'!$D9*'Eff Conc.'!J9*3.78)</f>
        <v>585.9</v>
      </c>
      <c r="K9" s="313">
        <f>IF('Eff Conc.'!K9="", " ", 'Eff Conc.'!$D9*'Eff Conc.'!K9*3.78)</f>
        <v>7.3710000000000004</v>
      </c>
      <c r="L9" s="313">
        <f>IF('Eff Conc.'!L9="", " ", 'Eff Conc.'!$D9*'Eff Conc.'!L9*3.78)</f>
        <v>642.6</v>
      </c>
      <c r="M9" s="313" t="str">
        <f>IF('Eff Conc.'!M9="", " ", 'Eff Conc.'!$D9*'Eff Conc.'!M9*3.78)</f>
        <v xml:space="preserve"> </v>
      </c>
      <c r="N9" s="313">
        <f>IF('Eff Conc.'!N9="", " ", 'Eff Conc.'!$D9*'Eff Conc.'!N9*3.78)</f>
        <v>20.79</v>
      </c>
      <c r="O9" s="313">
        <f>IF('Eff Conc.'!O9="", " ", 'Eff Conc.'!$D9*'Eff Conc.'!O9*3.78)</f>
        <v>32.129999999999995</v>
      </c>
      <c r="P9" s="313">
        <f>IF('Eff Conc.'!P9="", " ", 'Eff Conc.'!$E9*'Eff Conc.'!P9*3.78)</f>
        <v>31.600799999999996</v>
      </c>
      <c r="Q9" s="313">
        <f>IF('Eff Conc.'!U9="", " ", 'Eff Conc.'!$D9*'Eff Conc.'!U9*3.78)</f>
        <v>198.45</v>
      </c>
    </row>
    <row r="10" spans="1:17" x14ac:dyDescent="0.25">
      <c r="A10" s="212" t="str">
        <f>'Eff Conc.'!A10</f>
        <v>Q3 2012</v>
      </c>
      <c r="B10" s="98">
        <f>'Eff Conc.'!B10</f>
        <v>41142</v>
      </c>
      <c r="C10" s="146" t="str">
        <f>'Eff Conc.'!C10</f>
        <v>N</v>
      </c>
      <c r="D10" s="270">
        <f>'Eff Conc.'!D10</f>
        <v>5.3</v>
      </c>
      <c r="E10" s="270">
        <f>'Eff Conc.'!E10</f>
        <v>12.2</v>
      </c>
      <c r="F10" s="313">
        <f>IF(OR('Eff Conc.'!F10=0,'Eff Conc.'!F10=""), " ", 'Eff Conc.'!$D10*'Eff Conc.'!F10*3.78)</f>
        <v>1309.4222399999999</v>
      </c>
      <c r="G10" s="313">
        <f>IF(OR('Eff Conc.'!G10=0,'Eff Conc.'!G10=""), " ", 'Eff Conc.'!$D10*'Eff Conc.'!G10*3.78)</f>
        <v>1329.4562399999998</v>
      </c>
      <c r="H10" s="313">
        <f>IF('Eff Conc.'!H10="", " ", 'Eff Conc.'!$D10*'Eff Conc.'!H10*3.78)</f>
        <v>500.84999999999997</v>
      </c>
      <c r="I10" s="313">
        <f>IF('Eff Conc.'!I10="", " ", 'Eff Conc.'!$D10*'Eff Conc.'!I10*3.78)</f>
        <v>520.8839999999999</v>
      </c>
      <c r="J10" s="313">
        <f>IF('Eff Conc.'!J10="", " ", 'Eff Conc.'!$D10*'Eff Conc.'!J10*3.78)</f>
        <v>801.36</v>
      </c>
      <c r="K10" s="313">
        <f>IF('Eff Conc.'!K10="", " ", 'Eff Conc.'!$D10*'Eff Conc.'!K10*3.78)</f>
        <v>7.2122399999999995</v>
      </c>
      <c r="L10" s="313">
        <f>IF('Eff Conc.'!L10="", " ", 'Eff Conc.'!$D10*'Eff Conc.'!L10*3.78)</f>
        <v>500.84999999999997</v>
      </c>
      <c r="M10" s="313" t="str">
        <f>IF('Eff Conc.'!M10="", " ", 'Eff Conc.'!$D10*'Eff Conc.'!M10*3.78)</f>
        <v xml:space="preserve"> </v>
      </c>
      <c r="N10" s="313">
        <f>IF('Eff Conc.'!N10="", " ", 'Eff Conc.'!$D10*'Eff Conc.'!N10*3.78)</f>
        <v>36.061199999999992</v>
      </c>
      <c r="O10" s="313">
        <f>IF('Eff Conc.'!O10="", " ", 'Eff Conc.'!$D10*'Eff Conc.'!O10*3.78)</f>
        <v>26.044199999999996</v>
      </c>
      <c r="P10" s="313">
        <f>IF('Eff Conc.'!P10="", " ", 'Eff Conc.'!$E10*'Eff Conc.'!P10*3.78)</f>
        <v>55.339199999999991</v>
      </c>
      <c r="Q10" s="313">
        <f>IF('Eff Conc.'!U10="", " ", 'Eff Conc.'!$D10*'Eff Conc.'!U10*3.78)</f>
        <v>338.57459999999998</v>
      </c>
    </row>
    <row r="11" spans="1:17" x14ac:dyDescent="0.25">
      <c r="A11" s="212" t="str">
        <f>'Eff Conc.'!A11</f>
        <v>Q3 2012</v>
      </c>
      <c r="B11" s="98">
        <f>'Eff Conc.'!B11</f>
        <v>41157</v>
      </c>
      <c r="C11" s="146" t="str">
        <f>'Eff Conc.'!C11</f>
        <v>N</v>
      </c>
      <c r="D11" s="270">
        <f>'Eff Conc.'!D11</f>
        <v>4.9000000000000004</v>
      </c>
      <c r="E11" s="270">
        <f>'Eff Conc.'!E11</f>
        <v>8.8000000000000007</v>
      </c>
      <c r="F11" s="313">
        <f>IF(OR('Eff Conc.'!F11=0,'Eff Conc.'!F11=""), " ", 'Eff Conc.'!$D11*'Eff Conc.'!F11*3.78)</f>
        <v>1344.51198</v>
      </c>
      <c r="G11" s="313">
        <f>IF(OR('Eff Conc.'!G11=0,'Eff Conc.'!G11=""), " ", 'Eff Conc.'!$D11*'Eff Conc.'!G11*3.78)</f>
        <v>1400.07798</v>
      </c>
      <c r="H11" s="313">
        <f>IF('Eff Conc.'!H11="", " ", 'Eff Conc.'!$D11*'Eff Conc.'!H11*3.78)</f>
        <v>444.52800000000002</v>
      </c>
      <c r="I11" s="313">
        <f>IF('Eff Conc.'!I11="", " ", 'Eff Conc.'!$D11*'Eff Conc.'!I11*3.78)</f>
        <v>500.09399999999999</v>
      </c>
      <c r="J11" s="313">
        <f>IF('Eff Conc.'!J11="", " ", 'Eff Conc.'!$D11*'Eff Conc.'!J11*3.78)</f>
        <v>889.05600000000004</v>
      </c>
      <c r="K11" s="313">
        <f>IF('Eff Conc.'!K11="", " ", 'Eff Conc.'!$D11*'Eff Conc.'!K11*3.78)</f>
        <v>10.92798</v>
      </c>
      <c r="L11" s="313">
        <f>IF('Eff Conc.'!L11="", " ", 'Eff Conc.'!$D11*'Eff Conc.'!L11*3.78)</f>
        <v>463.05</v>
      </c>
      <c r="M11" s="313" t="str">
        <f>IF('Eff Conc.'!M11="", " ", 'Eff Conc.'!$D11*'Eff Conc.'!M11*3.78)</f>
        <v xml:space="preserve"> </v>
      </c>
      <c r="N11" s="313">
        <f>IF('Eff Conc.'!N11="", " ", 'Eff Conc.'!$D11*'Eff Conc.'!N11*3.78)</f>
        <v>29.635200000000001</v>
      </c>
      <c r="O11" s="313">
        <f>IF('Eff Conc.'!O11="", " ", 'Eff Conc.'!$D11*'Eff Conc.'!O11*3.78)</f>
        <v>24.078600000000002</v>
      </c>
      <c r="P11" s="313">
        <f>IF('Eff Conc.'!P11="", " ", 'Eff Conc.'!$E11*'Eff Conc.'!P11*3.78)</f>
        <v>26.611200000000004</v>
      </c>
      <c r="Q11" s="313">
        <f>IF('Eff Conc.'!U11="", " ", 'Eff Conc.'!$D11*'Eff Conc.'!U11*3.78)</f>
        <v>225.9684</v>
      </c>
    </row>
    <row r="12" spans="1:17" x14ac:dyDescent="0.25">
      <c r="A12" s="212" t="str">
        <f>'Eff Conc.'!A12</f>
        <v>Q3 2012</v>
      </c>
      <c r="B12" s="98">
        <f>'Eff Conc.'!B12</f>
        <v>41177</v>
      </c>
      <c r="C12" s="146" t="str">
        <f>'Eff Conc.'!C12</f>
        <v>N</v>
      </c>
      <c r="D12" s="270">
        <f>'Eff Conc.'!D12</f>
        <v>5.8</v>
      </c>
      <c r="E12" s="270">
        <f>'Eff Conc.'!E12</f>
        <v>8.8000000000000007</v>
      </c>
      <c r="F12" s="313">
        <f>IF(OR('Eff Conc.'!F12=0,'Eff Conc.'!F12=""), " ", 'Eff Conc.'!$D12*'Eff Conc.'!F12*3.78)</f>
        <v>1478.7737999999999</v>
      </c>
      <c r="G12" s="313">
        <f>IF(OR('Eff Conc.'!G12=0,'Eff Conc.'!G12=""), " ", 'Eff Conc.'!$D12*'Eff Conc.'!G12*3.78)</f>
        <v>1500.6977999999999</v>
      </c>
      <c r="H12" s="313">
        <f>IF('Eff Conc.'!H12="", " ", 'Eff Conc.'!$D12*'Eff Conc.'!H12*3.78)</f>
        <v>460.40399999999994</v>
      </c>
      <c r="I12" s="313">
        <f>IF('Eff Conc.'!I12="", " ", 'Eff Conc.'!$D12*'Eff Conc.'!I12*3.78)</f>
        <v>482.32799999999997</v>
      </c>
      <c r="J12" s="313">
        <f>IF('Eff Conc.'!J12="", " ", 'Eff Conc.'!$D12*'Eff Conc.'!J12*3.78)</f>
        <v>1008.504</v>
      </c>
      <c r="K12" s="313">
        <f>IF('Eff Conc.'!K12="", " ", 'Eff Conc.'!$D12*'Eff Conc.'!K12*3.78)</f>
        <v>9.8657999999999983</v>
      </c>
      <c r="L12" s="313">
        <f>IF('Eff Conc.'!L12="", " ", 'Eff Conc.'!$D12*'Eff Conc.'!L12*3.78)</f>
        <v>482.32799999999997</v>
      </c>
      <c r="M12" s="313" t="str">
        <f>IF('Eff Conc.'!M12="", " ", 'Eff Conc.'!$D12*'Eff Conc.'!M12*3.78)</f>
        <v xml:space="preserve"> </v>
      </c>
      <c r="N12" s="313">
        <f>IF('Eff Conc.'!N12="", " ", 'Eff Conc.'!$D12*'Eff Conc.'!N12*3.78)</f>
        <v>20.8278</v>
      </c>
      <c r="O12" s="313">
        <f>IF('Eff Conc.'!O12="", " ", 'Eff Conc.'!$D12*'Eff Conc.'!O12*3.78)</f>
        <v>21.485520000000001</v>
      </c>
      <c r="P12" s="313">
        <f>IF('Eff Conc.'!P12="", " ", 'Eff Conc.'!$E12*'Eff Conc.'!P12*3.78)</f>
        <v>17.297280000000001</v>
      </c>
      <c r="Q12" s="313">
        <f>IF('Eff Conc.'!U12="", " ", 'Eff Conc.'!$D12*'Eff Conc.'!U12*3.78)</f>
        <v>420.94079999999997</v>
      </c>
    </row>
    <row r="13" spans="1:17" x14ac:dyDescent="0.25">
      <c r="A13" s="212" t="str">
        <f>'Eff Conc.'!A13</f>
        <v>Q4 2012</v>
      </c>
      <c r="B13" s="98">
        <f>'Eff Conc.'!B13</f>
        <v>41186</v>
      </c>
      <c r="C13" s="146" t="str">
        <f>'Eff Conc.'!C13</f>
        <v>N</v>
      </c>
      <c r="D13" s="270">
        <f>'Eff Conc.'!D13</f>
        <v>5.8</v>
      </c>
      <c r="E13" s="270">
        <f>'Eff Conc.'!E13</f>
        <v>9.9</v>
      </c>
      <c r="F13" s="313">
        <f>IF(OR('Eff Conc.'!F13=0,'Eff Conc.'!F13=""), " ", 'Eff Conc.'!$D13*'Eff Conc.'!F13*3.78)</f>
        <v>1586.2013999999997</v>
      </c>
      <c r="G13" s="313">
        <f>IF(OR('Eff Conc.'!G13=0,'Eff Conc.'!G13=""), " ", 'Eff Conc.'!$D13*'Eff Conc.'!G13*3.78)</f>
        <v>1586.2013999999997</v>
      </c>
      <c r="H13" s="313">
        <f>IF('Eff Conc.'!H13="", " ", 'Eff Conc.'!$D13*'Eff Conc.'!H13*3.78)</f>
        <v>570.02399999999989</v>
      </c>
      <c r="I13" s="313">
        <f>IF('Eff Conc.'!I13="", " ", 'Eff Conc.'!$D13*'Eff Conc.'!I13*3.78)</f>
        <v>570.02399999999989</v>
      </c>
      <c r="J13" s="313">
        <f>IF('Eff Conc.'!J13="", " ", 'Eff Conc.'!$D13*'Eff Conc.'!J13*3.78)</f>
        <v>1008.504</v>
      </c>
      <c r="K13" s="313">
        <f>IF('Eff Conc.'!K13="", " ", 'Eff Conc.'!$D13*'Eff Conc.'!K13*3.78)</f>
        <v>7.6733999999999991</v>
      </c>
      <c r="L13" s="313">
        <f>IF('Eff Conc.'!L13="", " ", 'Eff Conc.'!$D13*'Eff Conc.'!L13*3.78)</f>
        <v>591.94799999999998</v>
      </c>
      <c r="M13" s="313" t="str">
        <f>IF('Eff Conc.'!M13="", " ", 'Eff Conc.'!$D13*'Eff Conc.'!M13*3.78)</f>
        <v xml:space="preserve"> </v>
      </c>
      <c r="N13" s="313">
        <f>IF('Eff Conc.'!N13="", " ", 'Eff Conc.'!$D13*'Eff Conc.'!N13*3.78)</f>
        <v>21.923999999999999</v>
      </c>
      <c r="O13" s="313">
        <f>IF('Eff Conc.'!O13="", " ", 'Eff Conc.'!$D13*'Eff Conc.'!O13*3.78)</f>
        <v>18.416159999999998</v>
      </c>
      <c r="P13" s="313">
        <f>IF('Eff Conc.'!P13="", " ", 'Eff Conc.'!$E13*'Eff Conc.'!P13*3.78)</f>
        <v>18.710999999999999</v>
      </c>
      <c r="Q13" s="313">
        <f>IF('Eff Conc.'!U13="", " ", 'Eff Conc.'!$D13*'Eff Conc.'!U13*3.78)</f>
        <v>263.08799999999997</v>
      </c>
    </row>
    <row r="14" spans="1:17" x14ac:dyDescent="0.25">
      <c r="A14" s="212" t="str">
        <f>'Eff Conc.'!A14</f>
        <v>Q4 2012</v>
      </c>
      <c r="B14" s="98">
        <f>'Eff Conc.'!B14</f>
        <v>41198</v>
      </c>
      <c r="C14" s="146" t="str">
        <f>'Eff Conc.'!C14</f>
        <v>N</v>
      </c>
      <c r="D14" s="270">
        <f>'Eff Conc.'!D14</f>
        <v>7.4</v>
      </c>
      <c r="E14" s="270">
        <f>'Eff Conc.'!E14</f>
        <v>18.2</v>
      </c>
      <c r="F14" s="313">
        <f>IF(OR('Eff Conc.'!F14=0,'Eff Conc.'!F14=""), " ", 'Eff Conc.'!$D14*'Eff Conc.'!F14*3.78)</f>
        <v>2024.6133599999998</v>
      </c>
      <c r="G14" s="313">
        <f>IF(OR('Eff Conc.'!G14=0,'Eff Conc.'!G14=""), " ", 'Eff Conc.'!$D14*'Eff Conc.'!G14*3.78)</f>
        <v>1660.9773600000001</v>
      </c>
      <c r="H14" s="313">
        <f>IF('Eff Conc.'!H14="", " ", 'Eff Conc.'!$D14*'Eff Conc.'!H14*3.78)</f>
        <v>643.35599999999999</v>
      </c>
      <c r="I14" s="313">
        <f>IF('Eff Conc.'!I14="", " ", 'Eff Conc.'!$D14*'Eff Conc.'!I14*3.78)</f>
        <v>279.71999999999997</v>
      </c>
      <c r="J14" s="313">
        <f>IF('Eff Conc.'!J14="", " ", 'Eff Conc.'!$D14*'Eff Conc.'!J14*3.78)</f>
        <v>1370.6279999999999</v>
      </c>
      <c r="K14" s="313">
        <f>IF('Eff Conc.'!K14="", " ", 'Eff Conc.'!$D14*'Eff Conc.'!K14*3.78)</f>
        <v>10.62936</v>
      </c>
      <c r="L14" s="313">
        <f>IF('Eff Conc.'!L14="", " ", 'Eff Conc.'!$D14*'Eff Conc.'!L14*3.78)</f>
        <v>643.35599999999999</v>
      </c>
      <c r="M14" s="313" t="str">
        <f>IF('Eff Conc.'!M14="", " ", 'Eff Conc.'!$D14*'Eff Conc.'!M14*3.78)</f>
        <v xml:space="preserve"> </v>
      </c>
      <c r="N14" s="313">
        <f>IF('Eff Conc.'!N14="", " ", 'Eff Conc.'!$D14*'Eff Conc.'!N14*3.78)</f>
        <v>27.972000000000001</v>
      </c>
      <c r="O14" s="313">
        <f>IF('Eff Conc.'!O14="", " ", 'Eff Conc.'!$D14*'Eff Conc.'!O14*3.78)</f>
        <v>22.657320000000002</v>
      </c>
      <c r="P14" s="313">
        <f>IF('Eff Conc.'!P14="", " ", 'Eff Conc.'!$E14*'Eff Conc.'!P14*3.78)</f>
        <v>39.901679999999992</v>
      </c>
      <c r="Q14" s="313">
        <f>IF('Eff Conc.'!U14="", " ", 'Eff Conc.'!$D14*'Eff Conc.'!U14*3.78)</f>
        <v>369.23039999999997</v>
      </c>
    </row>
    <row r="15" spans="1:17" ht="15" customHeight="1" x14ac:dyDescent="0.25">
      <c r="A15" s="212" t="str">
        <f>'Eff Conc.'!A15</f>
        <v>Q4 2012</v>
      </c>
      <c r="B15" s="98">
        <f>'Eff Conc.'!B15</f>
        <v>41219</v>
      </c>
      <c r="C15" s="146" t="str">
        <f>'Eff Conc.'!C15</f>
        <v>N</v>
      </c>
      <c r="D15" s="270">
        <f>'Eff Conc.'!D15</f>
        <v>5.9</v>
      </c>
      <c r="E15" s="270">
        <f>'Eff Conc.'!E15</f>
        <v>13.1</v>
      </c>
      <c r="F15" s="313">
        <f>IF(OR('Eff Conc.'!F15=0,'Eff Conc.'!F15=""), " ", 'Eff Conc.'!$D15*'Eff Conc.'!F15*3.78)</f>
        <v>1502.0397</v>
      </c>
      <c r="G15" s="313">
        <f>IF(OR('Eff Conc.'!G15=0,'Eff Conc.'!G15=""), " ", 'Eff Conc.'!$D15*'Eff Conc.'!G15*3.78)</f>
        <v>1524.3416999999999</v>
      </c>
      <c r="H15" s="313">
        <f>IF('Eff Conc.'!H15="", " ", 'Eff Conc.'!$D15*'Eff Conc.'!H15*3.78)</f>
        <v>579.85199999999998</v>
      </c>
      <c r="I15" s="313">
        <f>IF('Eff Conc.'!I15="", " ", 'Eff Conc.'!$D15*'Eff Conc.'!I15*3.78)</f>
        <v>602.154</v>
      </c>
      <c r="J15" s="313">
        <f>IF('Eff Conc.'!J15="", " ", 'Eff Conc.'!$D15*'Eff Conc.'!J15*3.78)</f>
        <v>914.38199999999995</v>
      </c>
      <c r="K15" s="313">
        <f>IF('Eff Conc.'!K15="", " ", 'Eff Conc.'!$D15*'Eff Conc.'!K15*3.78)</f>
        <v>7.805699999999999</v>
      </c>
      <c r="L15" s="313">
        <f>IF('Eff Conc.'!L15="", " ", 'Eff Conc.'!$D15*'Eff Conc.'!L15*3.78)</f>
        <v>602.154</v>
      </c>
      <c r="M15" s="313" t="str">
        <f>IF('Eff Conc.'!M15="", " ", 'Eff Conc.'!$D15*'Eff Conc.'!M15*3.78)</f>
        <v xml:space="preserve"> </v>
      </c>
      <c r="N15" s="313">
        <f>IF('Eff Conc.'!N15="", " ", 'Eff Conc.'!$D15*'Eff Conc.'!N15*3.78)</f>
        <v>33.453000000000003</v>
      </c>
      <c r="O15" s="313">
        <f>IF('Eff Conc.'!O15="", " ", 'Eff Conc.'!$D15*'Eff Conc.'!O15*3.78)</f>
        <v>26.7624</v>
      </c>
      <c r="P15" s="313">
        <f>IF('Eff Conc.'!P15="", " ", 'Eff Conc.'!$E15*'Eff Conc.'!P15*3.78)</f>
        <v>39.119219999999999</v>
      </c>
      <c r="Q15" s="313">
        <f>IF('Eff Conc.'!U15="", " ", 'Eff Conc.'!$D15*'Eff Conc.'!U15*3.78)</f>
        <v>323.37900000000002</v>
      </c>
    </row>
    <row r="16" spans="1:17" x14ac:dyDescent="0.25">
      <c r="A16" s="212" t="str">
        <f>'Eff Conc.'!A16</f>
        <v>Q4 2012</v>
      </c>
      <c r="B16" s="98">
        <f>'Eff Conc.'!B16</f>
        <v>41241</v>
      </c>
      <c r="C16" s="146" t="str">
        <f>'Eff Conc.'!C16</f>
        <v>N</v>
      </c>
      <c r="D16" s="270">
        <f>'Eff Conc.'!D16</f>
        <v>7.1</v>
      </c>
      <c r="E16" s="270">
        <f>'Eff Conc.'!E16</f>
        <v>13.6</v>
      </c>
      <c r="F16" s="313">
        <f>IF(OR('Eff Conc.'!F16=0,'Eff Conc.'!F16=""), " ", 'Eff Conc.'!$D16*'Eff Conc.'!F16*3.78)</f>
        <v>2563.5657599999995</v>
      </c>
      <c r="G16" s="313">
        <f>IF(OR('Eff Conc.'!G16=0,'Eff Conc.'!G16=""), " ", 'Eff Conc.'!$D16*'Eff Conc.'!G16*3.78)</f>
        <v>2536.7277599999998</v>
      </c>
      <c r="H16" s="313">
        <f>IF('Eff Conc.'!H16="", " ", 'Eff Conc.'!$D16*'Eff Conc.'!H16*3.78)</f>
        <v>778.30199999999991</v>
      </c>
      <c r="I16" s="313">
        <f>IF('Eff Conc.'!I16="", " ", 'Eff Conc.'!$D16*'Eff Conc.'!I16*3.78)</f>
        <v>751.46399999999994</v>
      </c>
      <c r="J16" s="313">
        <f>IF('Eff Conc.'!J16="", " ", 'Eff Conc.'!$D16*'Eff Conc.'!J16*3.78)</f>
        <v>1771.3079999999998</v>
      </c>
      <c r="K16" s="313">
        <f>IF('Eff Conc.'!K16="", " ", 'Eff Conc.'!$D16*'Eff Conc.'!K16*3.78)</f>
        <v>13.955759999999998</v>
      </c>
      <c r="L16" s="313">
        <f>IF('Eff Conc.'!L16="", " ", 'Eff Conc.'!$D16*'Eff Conc.'!L16*3.78)</f>
        <v>751.46399999999994</v>
      </c>
      <c r="M16" s="313" t="str">
        <f>IF('Eff Conc.'!M16="", " ", 'Eff Conc.'!$D16*'Eff Conc.'!M16*3.78)</f>
        <v xml:space="preserve"> </v>
      </c>
      <c r="N16" s="313">
        <f>IF('Eff Conc.'!N16="", " ", 'Eff Conc.'!$D16*'Eff Conc.'!N16*3.78)</f>
        <v>48.308399999999992</v>
      </c>
      <c r="O16" s="313">
        <f>IF('Eff Conc.'!O16="", " ", 'Eff Conc.'!$D16*'Eff Conc.'!O16*3.78)</f>
        <v>45.624599999999994</v>
      </c>
      <c r="P16" s="313">
        <f>IF('Eff Conc.'!P16="", " ", 'Eff Conc.'!$E16*'Eff Conc.'!P16*3.78)</f>
        <v>48.837599999999995</v>
      </c>
      <c r="Q16" s="313">
        <f>IF('Eff Conc.'!U16="", " ", 'Eff Conc.'!$D16*'Eff Conc.'!U16*3.78)</f>
        <v>630.69299999999998</v>
      </c>
    </row>
    <row r="17" spans="1:17" x14ac:dyDescent="0.25">
      <c r="A17" s="212" t="str">
        <f>'Eff Conc.'!A17</f>
        <v>Q4 2012</v>
      </c>
      <c r="B17" s="98">
        <f>'Eff Conc.'!B17</f>
        <v>41248</v>
      </c>
      <c r="C17" s="146" t="str">
        <f>'Eff Conc.'!C17</f>
        <v>Y</v>
      </c>
      <c r="D17" s="270">
        <f>'Eff Conc.'!D17</f>
        <v>10.199999999999999</v>
      </c>
      <c r="E17" s="270">
        <f>'Eff Conc.'!E17</f>
        <v>14.1</v>
      </c>
      <c r="F17" s="313">
        <f>IF(OR('Eff Conc.'!F17=0,'Eff Conc.'!F17=""), " ", 'Eff Conc.'!$D17*'Eff Conc.'!F17*3.78)</f>
        <v>2392.9781399999997</v>
      </c>
      <c r="G17" s="313">
        <f>IF(OR('Eff Conc.'!G17=0,'Eff Conc.'!G17=""), " ", 'Eff Conc.'!$D17*'Eff Conc.'!G17*3.78)</f>
        <v>2392.9781399999997</v>
      </c>
      <c r="H17" s="313">
        <f>IF('Eff Conc.'!H17="", " ", 'Eff Conc.'!$D17*'Eff Conc.'!H17*3.78)</f>
        <v>963.89999999999986</v>
      </c>
      <c r="I17" s="313">
        <f>IF('Eff Conc.'!I17="", " ", 'Eff Conc.'!$D17*'Eff Conc.'!I17*3.78)</f>
        <v>963.89999999999986</v>
      </c>
      <c r="J17" s="313">
        <f>IF('Eff Conc.'!J17="", " ", 'Eff Conc.'!$D17*'Eff Conc.'!J17*3.78)</f>
        <v>1426.5719999999999</v>
      </c>
      <c r="K17" s="313">
        <f>IF('Eff Conc.'!K17="", " ", 'Eff Conc.'!$D17*'Eff Conc.'!K17*3.78)</f>
        <v>2.5061399999999994</v>
      </c>
      <c r="L17" s="313">
        <f>IF('Eff Conc.'!L17="", " ", 'Eff Conc.'!$D17*'Eff Conc.'!L17*3.78)</f>
        <v>963.89999999999986</v>
      </c>
      <c r="M17" s="313" t="str">
        <f>IF('Eff Conc.'!M17="", " ", 'Eff Conc.'!$D17*'Eff Conc.'!M17*3.78)</f>
        <v xml:space="preserve"> </v>
      </c>
      <c r="N17" s="313">
        <f>IF('Eff Conc.'!N17="", " ", 'Eff Conc.'!$D17*'Eff Conc.'!N17*3.78)</f>
        <v>38.555999999999997</v>
      </c>
      <c r="O17" s="313">
        <f>IF('Eff Conc.'!O17="", " ", 'Eff Conc.'!$D17*'Eff Conc.'!O17*3.78)</f>
        <v>27.374759999999995</v>
      </c>
      <c r="P17" s="313">
        <f>IF('Eff Conc.'!P17="", " ", 'Eff Conc.'!$E17*'Eff Conc.'!P17*3.78)</f>
        <v>20.786219999999997</v>
      </c>
      <c r="Q17" s="313">
        <f>IF('Eff Conc.'!U17="", " ", 'Eff Conc.'!$D17*'Eff Conc.'!U17*3.78)</f>
        <v>497.37239999999991</v>
      </c>
    </row>
    <row r="18" spans="1:17" x14ac:dyDescent="0.25">
      <c r="A18" s="212" t="str">
        <f>'Eff Conc.'!A18</f>
        <v>Q4 2012</v>
      </c>
      <c r="B18" s="98">
        <f>'Eff Conc.'!B18</f>
        <v>41254</v>
      </c>
      <c r="C18" s="146" t="str">
        <f>'Eff Conc.'!C18</f>
        <v>N</v>
      </c>
      <c r="D18" s="270">
        <f>'Eff Conc.'!D18</f>
        <v>8.5</v>
      </c>
      <c r="E18" s="270">
        <f>'Eff Conc.'!E18</f>
        <v>14.5</v>
      </c>
      <c r="F18" s="313">
        <f>IF(OR('Eff Conc.'!F18=0,'Eff Conc.'!F18=""), " ", 'Eff Conc.'!$D18*'Eff Conc.'!F18*3.78)</f>
        <v>1743.6950999999999</v>
      </c>
      <c r="G18" s="313">
        <f>IF(OR('Eff Conc.'!G18=0,'Eff Conc.'!G18=""), " ", 'Eff Conc.'!$D18*'Eff Conc.'!G18*3.78)</f>
        <v>1743.6950999999999</v>
      </c>
      <c r="H18" s="313">
        <f>IF('Eff Conc.'!H18="", " ", 'Eff Conc.'!$D18*'Eff Conc.'!H18*3.78)</f>
        <v>931.77</v>
      </c>
      <c r="I18" s="313">
        <f>IF('Eff Conc.'!I18="", " ", 'Eff Conc.'!$D18*'Eff Conc.'!I18*3.78)</f>
        <v>931.77</v>
      </c>
      <c r="J18" s="313">
        <f>IF('Eff Conc.'!J18="", " ", 'Eff Conc.'!$D18*'Eff Conc.'!J18*3.78)</f>
        <v>803.25</v>
      </c>
      <c r="K18" s="313">
        <f>IF('Eff Conc.'!K18="", " ", 'Eff Conc.'!$D18*'Eff Conc.'!K18*3.78)</f>
        <v>8.6750999999999987</v>
      </c>
      <c r="L18" s="313">
        <f>IF('Eff Conc.'!L18="", " ", 'Eff Conc.'!$D18*'Eff Conc.'!L18*3.78)</f>
        <v>899.64</v>
      </c>
      <c r="M18" s="313" t="str">
        <f>IF('Eff Conc.'!M18="", " ", 'Eff Conc.'!$D18*'Eff Conc.'!M18*3.78)</f>
        <v xml:space="preserve"> </v>
      </c>
      <c r="N18" s="313">
        <f>IF('Eff Conc.'!N18="", " ", 'Eff Conc.'!$D18*'Eff Conc.'!N18*3.78)</f>
        <v>48.195</v>
      </c>
      <c r="O18" s="313">
        <f>IF('Eff Conc.'!O18="", " ", 'Eff Conc.'!$D18*'Eff Conc.'!O18*3.78)</f>
        <v>38.555999999999997</v>
      </c>
      <c r="P18" s="313">
        <f>IF('Eff Conc.'!P18="", " ", 'Eff Conc.'!$E18*'Eff Conc.'!P18*3.78)</f>
        <v>65.771999999999991</v>
      </c>
      <c r="Q18" s="313">
        <f>IF('Eff Conc.'!U18="", " ", 'Eff Conc.'!$D18*'Eff Conc.'!U18*3.78)</f>
        <v>395.19900000000001</v>
      </c>
    </row>
    <row r="19" spans="1:17" x14ac:dyDescent="0.25">
      <c r="A19" s="212" t="str">
        <f>'Eff Conc.'!A19</f>
        <v>Q4 2012</v>
      </c>
      <c r="B19" s="98">
        <f>'Eff Conc.'!B19</f>
        <v>41261</v>
      </c>
      <c r="C19" s="146" t="str">
        <f>'Eff Conc.'!C19</f>
        <v>N</v>
      </c>
      <c r="D19" s="270">
        <f>'Eff Conc.'!D19</f>
        <v>7.1</v>
      </c>
      <c r="E19" s="270">
        <f>'Eff Conc.'!E19</f>
        <v>12.4</v>
      </c>
      <c r="F19" s="313">
        <f>IF(OR('Eff Conc.'!F19=0,'Eff Conc.'!F19=""), " ", 'Eff Conc.'!$D19*'Eff Conc.'!F19*3.78)</f>
        <v>1510.17426</v>
      </c>
      <c r="G19" s="313">
        <f>IF(OR('Eff Conc.'!G19=0,'Eff Conc.'!G19=""), " ", 'Eff Conc.'!$D19*'Eff Conc.'!G19*3.78)</f>
        <v>1483.33626</v>
      </c>
      <c r="H19" s="313">
        <f>IF('Eff Conc.'!H19="", " ", 'Eff Conc.'!$D19*'Eff Conc.'!H19*3.78)</f>
        <v>778.30199999999991</v>
      </c>
      <c r="I19" s="313">
        <f>IF('Eff Conc.'!I19="", " ", 'Eff Conc.'!$D19*'Eff Conc.'!I19*3.78)</f>
        <v>751.46399999999994</v>
      </c>
      <c r="J19" s="313">
        <f>IF('Eff Conc.'!J19="", " ", 'Eff Conc.'!$D19*'Eff Conc.'!J19*3.78)</f>
        <v>724.62599999999998</v>
      </c>
      <c r="K19" s="313">
        <f>IF('Eff Conc.'!K19="", " ", 'Eff Conc.'!$D19*'Eff Conc.'!K19*3.78)</f>
        <v>7.2462599999999995</v>
      </c>
      <c r="L19" s="313">
        <f>IF('Eff Conc.'!L19="", " ", 'Eff Conc.'!$D19*'Eff Conc.'!L19*3.78)</f>
        <v>751.46399999999994</v>
      </c>
      <c r="M19" s="313" t="str">
        <f>IF('Eff Conc.'!M19="", " ", 'Eff Conc.'!$D19*'Eff Conc.'!M19*3.78)</f>
        <v xml:space="preserve"> </v>
      </c>
      <c r="N19" s="313">
        <f>IF('Eff Conc.'!N19="", " ", 'Eff Conc.'!$D19*'Eff Conc.'!N19*3.78)</f>
        <v>42.940799999999996</v>
      </c>
      <c r="O19" s="313">
        <f>IF('Eff Conc.'!O19="", " ", 'Eff Conc.'!$D19*'Eff Conc.'!O19*3.78)</f>
        <v>32.205599999999997</v>
      </c>
      <c r="P19" s="313">
        <f>IF('Eff Conc.'!P19="", " ", 'Eff Conc.'!$E19*'Eff Conc.'!P19*3.78)</f>
        <v>43.122240000000005</v>
      </c>
      <c r="Q19" s="313">
        <f>IF('Eff Conc.'!U19="", " ", 'Eff Conc.'!$D19*'Eff Conc.'!U19*3.78)</f>
        <v>464.29739999999998</v>
      </c>
    </row>
    <row r="20" spans="1:17" x14ac:dyDescent="0.25">
      <c r="A20" s="212" t="str">
        <f>'Eff Conc.'!A20</f>
        <v>Q1 2013</v>
      </c>
      <c r="B20" s="98">
        <f>'Eff Conc.'!B20</f>
        <v>41282</v>
      </c>
      <c r="C20" s="146" t="str">
        <f>'Eff Conc.'!C20</f>
        <v>N</v>
      </c>
      <c r="D20" s="270">
        <f>'Eff Conc.'!D20</f>
        <v>7.4</v>
      </c>
      <c r="E20" s="270">
        <f>'Eff Conc.'!E20</f>
        <v>14.4</v>
      </c>
      <c r="F20" s="313">
        <f>IF(OR('Eff Conc.'!F20=0,'Eff Conc.'!F20=""), " ", 'Eff Conc.'!$D20*'Eff Conc.'!F20*3.78)</f>
        <v>1824.89328</v>
      </c>
      <c r="G20" s="313">
        <f>IF(OR('Eff Conc.'!G20=0,'Eff Conc.'!G20=""), " ", 'Eff Conc.'!$D20*'Eff Conc.'!G20*3.78)</f>
        <v>1740.9772800000001</v>
      </c>
      <c r="H20" s="313">
        <f>IF('Eff Conc.'!H20="", " ", 'Eff Conc.'!$D20*'Eff Conc.'!H20*3.78)</f>
        <v>783.21600000000001</v>
      </c>
      <c r="I20" s="313">
        <f>IF('Eff Conc.'!I20="", " ", 'Eff Conc.'!$D20*'Eff Conc.'!I20*3.78)</f>
        <v>699.3</v>
      </c>
      <c r="J20" s="313">
        <f>IF('Eff Conc.'!J20="", " ", 'Eff Conc.'!$D20*'Eff Conc.'!J20*3.78)</f>
        <v>1034.9639999999999</v>
      </c>
      <c r="K20" s="313">
        <f>IF('Eff Conc.'!K20="", " ", 'Eff Conc.'!$D20*'Eff Conc.'!K20*3.78)</f>
        <v>6.7132800000000001</v>
      </c>
      <c r="L20" s="313">
        <f>IF('Eff Conc.'!L20="", " ", 'Eff Conc.'!$D20*'Eff Conc.'!L20*3.78)</f>
        <v>755.24400000000003</v>
      </c>
      <c r="M20" s="313" t="str">
        <f>IF('Eff Conc.'!M20="", " ", 'Eff Conc.'!$D20*'Eff Conc.'!M20*3.78)</f>
        <v xml:space="preserve"> </v>
      </c>
      <c r="N20" s="313">
        <f>IF('Eff Conc.'!N20="", " ", 'Eff Conc.'!$D20*'Eff Conc.'!N20*3.78)</f>
        <v>33.566400000000002</v>
      </c>
      <c r="O20" s="313">
        <f>IF('Eff Conc.'!O20="", " ", 'Eff Conc.'!$D20*'Eff Conc.'!O20*3.78)</f>
        <v>17.062919999999998</v>
      </c>
      <c r="P20" s="313">
        <f>IF('Eff Conc.'!P20="", " ", 'Eff Conc.'!$E20*'Eff Conc.'!P20*3.78)</f>
        <v>15.78528</v>
      </c>
      <c r="Q20" s="313">
        <f>IF('Eff Conc.'!U20="", " ", 'Eff Conc.'!$D20*'Eff Conc.'!U20*3.78)</f>
        <v>727.27199999999993</v>
      </c>
    </row>
    <row r="21" spans="1:17" ht="15" customHeight="1" x14ac:dyDescent="0.25">
      <c r="A21" s="212" t="str">
        <f>'Eff Conc.'!A21</f>
        <v>Q1 2013</v>
      </c>
      <c r="B21" s="98">
        <f>'Eff Conc.'!B21</f>
        <v>41290</v>
      </c>
      <c r="C21" s="146" t="str">
        <f>'Eff Conc.'!C21</f>
        <v>N</v>
      </c>
      <c r="D21" s="270">
        <f>'Eff Conc.'!D21</f>
        <v>6.7</v>
      </c>
      <c r="E21" s="270">
        <f>'Eff Conc.'!E21</f>
        <v>18.899999999999999</v>
      </c>
      <c r="F21" s="313">
        <f>IF(OR('Eff Conc.'!F21=0,'Eff Conc.'!F21=""), " ", 'Eff Conc.'!$D21*'Eff Conc.'!F21*3.78)</f>
        <v>1524.6251999999999</v>
      </c>
      <c r="G21" s="313">
        <f>IF(OR('Eff Conc.'!G21=0,'Eff Conc.'!G21=""), " ", 'Eff Conc.'!$D21*'Eff Conc.'!G21*3.78)</f>
        <v>1524.6251999999999</v>
      </c>
      <c r="H21" s="313">
        <f>IF('Eff Conc.'!H21="", " ", 'Eff Conc.'!$D21*'Eff Conc.'!H21*3.78)</f>
        <v>633.15</v>
      </c>
      <c r="I21" s="313">
        <f>IF('Eff Conc.'!I21="", " ", 'Eff Conc.'!$D21*'Eff Conc.'!I21*3.78)</f>
        <v>633.15</v>
      </c>
      <c r="J21" s="313">
        <f>IF('Eff Conc.'!J21="", " ", 'Eff Conc.'!$D21*'Eff Conc.'!J21*3.78)</f>
        <v>861.08399999999995</v>
      </c>
      <c r="K21" s="313">
        <f>IF('Eff Conc.'!K21="", " ", 'Eff Conc.'!$D21*'Eff Conc.'!K21*3.78)</f>
        <v>30.391199999999994</v>
      </c>
      <c r="L21" s="313">
        <f>IF('Eff Conc.'!L21="", " ", 'Eff Conc.'!$D21*'Eff Conc.'!L21*3.78)</f>
        <v>633.15</v>
      </c>
      <c r="M21" s="313" t="str">
        <f>IF('Eff Conc.'!M21="", " ", 'Eff Conc.'!$D21*'Eff Conc.'!M21*3.78)</f>
        <v xml:space="preserve"> </v>
      </c>
      <c r="N21" s="313">
        <f>IF('Eff Conc.'!N21="", " ", 'Eff Conc.'!$D21*'Eff Conc.'!N21*3.78)</f>
        <v>20.767319999999998</v>
      </c>
      <c r="O21" s="313">
        <f>IF('Eff Conc.'!O21="", " ", 'Eff Conc.'!$D21*'Eff Conc.'!O21*3.78)</f>
        <v>14.182560000000002</v>
      </c>
      <c r="P21" s="313">
        <f>IF('Eff Conc.'!P21="", " ", 'Eff Conc.'!$E21*'Eff Conc.'!P21*3.78)</f>
        <v>12.14514</v>
      </c>
      <c r="Q21" s="313">
        <f>IF('Eff Conc.'!U21="", " ", 'Eff Conc.'!$D21*'Eff Conc.'!U21*3.78)</f>
        <v>354.56399999999996</v>
      </c>
    </row>
    <row r="22" spans="1:17" ht="15" customHeight="1" x14ac:dyDescent="0.25">
      <c r="A22" s="212" t="str">
        <f>'Eff Conc.'!A22</f>
        <v>Q1 2013</v>
      </c>
      <c r="B22" s="98">
        <f>'Eff Conc.'!B22</f>
        <v>41311</v>
      </c>
      <c r="C22" s="146" t="str">
        <f>'Eff Conc.'!C22</f>
        <v>N</v>
      </c>
      <c r="D22" s="270">
        <f>'Eff Conc.'!D22</f>
        <v>6.3</v>
      </c>
      <c r="E22" s="270">
        <f>'Eff Conc.'!E22</f>
        <v>12</v>
      </c>
      <c r="F22" s="313">
        <f>IF(OR('Eff Conc.'!F22=0,'Eff Conc.'!F22=""), " ", 'Eff Conc.'!$D22*'Eff Conc.'!F22*3.78)</f>
        <v>1697.9381999999998</v>
      </c>
      <c r="G22" s="313">
        <f>IF(OR('Eff Conc.'!G22=0,'Eff Conc.'!G22=""), " ", 'Eff Conc.'!$D22*'Eff Conc.'!G22*3.78)</f>
        <v>1435.9841999999999</v>
      </c>
      <c r="H22" s="313">
        <f>IF('Eff Conc.'!H22="", " ", 'Eff Conc.'!$D22*'Eff Conc.'!H22*3.78)</f>
        <v>642.97799999999995</v>
      </c>
      <c r="I22" s="313">
        <f>IF('Eff Conc.'!I22="", " ", 'Eff Conc.'!$D22*'Eff Conc.'!I22*3.78)</f>
        <v>381.02399999999994</v>
      </c>
      <c r="J22" s="313">
        <f>IF('Eff Conc.'!J22="", " ", 'Eff Conc.'!$D22*'Eff Conc.'!J22*3.78)</f>
        <v>1047.8159999999998</v>
      </c>
      <c r="K22" s="313">
        <f>IF('Eff Conc.'!K22="", " ", 'Eff Conc.'!$D22*'Eff Conc.'!K22*3.78)</f>
        <v>7.1441999999999997</v>
      </c>
      <c r="L22" s="313">
        <f>IF('Eff Conc.'!L22="", " ", 'Eff Conc.'!$D22*'Eff Conc.'!L22*3.78)</f>
        <v>619.16399999999987</v>
      </c>
      <c r="M22" s="313" t="str">
        <f>IF('Eff Conc.'!M22="", " ", 'Eff Conc.'!$D22*'Eff Conc.'!M22*3.78)</f>
        <v xml:space="preserve"> </v>
      </c>
      <c r="N22" s="313">
        <f>IF('Eff Conc.'!N22="", " ", 'Eff Conc.'!$D22*'Eff Conc.'!N22*3.78)</f>
        <v>26.195399999999999</v>
      </c>
      <c r="O22" s="313">
        <f>IF('Eff Conc.'!O22="", " ", 'Eff Conc.'!$D22*'Eff Conc.'!O22*3.78)</f>
        <v>14.050259999999998</v>
      </c>
      <c r="P22" s="313">
        <f>IF('Eff Conc.'!P22="", " ", 'Eff Conc.'!$E22*'Eff Conc.'!P22*3.78)</f>
        <v>14.515199999999998</v>
      </c>
      <c r="Q22" s="313">
        <f>IF('Eff Conc.'!U22="", " ", 'Eff Conc.'!$D22*'Eff Conc.'!U22*3.78)</f>
        <v>478.66140000000001</v>
      </c>
    </row>
    <row r="23" spans="1:17" ht="15" customHeight="1" x14ac:dyDescent="0.25">
      <c r="A23" s="212" t="str">
        <f>'Eff Conc.'!A23</f>
        <v>Q1 2013</v>
      </c>
      <c r="B23" s="98">
        <f>'Eff Conc.'!B23</f>
        <v>41325</v>
      </c>
      <c r="C23" s="146" t="str">
        <f>'Eff Conc.'!C23</f>
        <v>Y</v>
      </c>
      <c r="D23" s="270">
        <f>'Eff Conc.'!D23</f>
        <v>7.2</v>
      </c>
      <c r="E23" s="270">
        <f>'Eff Conc.'!E23</f>
        <v>12.9</v>
      </c>
      <c r="F23" s="313">
        <f>IF(OR('Eff Conc.'!F23=0,'Eff Conc.'!F23=""), " ", 'Eff Conc.'!$D23*'Eff Conc.'!F23*3.78)</f>
        <v>2155.5072</v>
      </c>
      <c r="G23" s="313">
        <f>IF(OR('Eff Conc.'!G23=0,'Eff Conc.'!G23=""), " ", 'Eff Conc.'!$D23*'Eff Conc.'!G23*3.78)</f>
        <v>2128.2912000000001</v>
      </c>
      <c r="H23" s="313">
        <f>IF('Eff Conc.'!H23="", " ", 'Eff Conc.'!$D23*'Eff Conc.'!H23*3.78)</f>
        <v>925.34400000000005</v>
      </c>
      <c r="I23" s="313">
        <f>IF('Eff Conc.'!I23="", " ", 'Eff Conc.'!$D23*'Eff Conc.'!I23*3.78)</f>
        <v>898.12799999999993</v>
      </c>
      <c r="J23" s="313">
        <f>IF('Eff Conc.'!J23="", " ", 'Eff Conc.'!$D23*'Eff Conc.'!J23*3.78)</f>
        <v>1224.72</v>
      </c>
      <c r="K23" s="313">
        <f>IF('Eff Conc.'!K23="", " ", 'Eff Conc.'!$D23*'Eff Conc.'!K23*3.78)</f>
        <v>5.4432</v>
      </c>
      <c r="L23" s="313">
        <f>IF('Eff Conc.'!L23="", " ", 'Eff Conc.'!$D23*'Eff Conc.'!L23*3.78)</f>
        <v>925.34400000000005</v>
      </c>
      <c r="M23" s="313" t="str">
        <f>IF('Eff Conc.'!M23="", " ", 'Eff Conc.'!$D23*'Eff Conc.'!M23*3.78)</f>
        <v xml:space="preserve"> </v>
      </c>
      <c r="N23" s="313">
        <f>IF('Eff Conc.'!N23="", " ", 'Eff Conc.'!$D23*'Eff Conc.'!N23*3.78)</f>
        <v>32.659199999999998</v>
      </c>
      <c r="O23" s="313">
        <f>IF('Eff Conc.'!O23="", " ", 'Eff Conc.'!$D23*'Eff Conc.'!O23*3.78)</f>
        <v>17.96256</v>
      </c>
      <c r="P23" s="313">
        <f>IF('Eff Conc.'!P23="", " ", 'Eff Conc.'!$E23*'Eff Conc.'!P23*3.78)</f>
        <v>21.942900000000002</v>
      </c>
      <c r="Q23" s="313">
        <f>IF('Eff Conc.'!U23="", " ", 'Eff Conc.'!$D23*'Eff Conc.'!U23*3.78)</f>
        <v>462.67200000000003</v>
      </c>
    </row>
    <row r="24" spans="1:17" ht="15" customHeight="1" x14ac:dyDescent="0.25">
      <c r="A24" s="212" t="str">
        <f>'Eff Conc.'!A24</f>
        <v>Q1 2013</v>
      </c>
      <c r="B24" s="98">
        <f>'Eff Conc.'!B24</f>
        <v>41331</v>
      </c>
      <c r="C24" s="146" t="str">
        <f>'Eff Conc.'!C24</f>
        <v>N</v>
      </c>
      <c r="D24" s="270">
        <f>'Eff Conc.'!D24</f>
        <v>6.7</v>
      </c>
      <c r="E24" s="270">
        <f>'Eff Conc.'!E24</f>
        <v>11.5</v>
      </c>
      <c r="F24" s="313">
        <f>IF(OR('Eff Conc.'!F24=0,'Eff Conc.'!F24=""), " ", 'Eff Conc.'!$D24*'Eff Conc.'!F24*3.78)</f>
        <v>1751.7994200000001</v>
      </c>
      <c r="G24" s="313">
        <f>IF(OR('Eff Conc.'!G24=0,'Eff Conc.'!G24=""), " ", 'Eff Conc.'!$D24*'Eff Conc.'!G24*3.78)</f>
        <v>1701.14742</v>
      </c>
      <c r="H24" s="313">
        <f>IF('Eff Conc.'!H24="", " ", 'Eff Conc.'!$D24*'Eff Conc.'!H24*3.78)</f>
        <v>785.10599999999999</v>
      </c>
      <c r="I24" s="313">
        <f>IF('Eff Conc.'!I24="", " ", 'Eff Conc.'!$D24*'Eff Conc.'!I24*3.78)</f>
        <v>734.45399999999995</v>
      </c>
      <c r="J24" s="313">
        <f>IF('Eff Conc.'!J24="", " ", 'Eff Conc.'!$D24*'Eff Conc.'!J24*3.78)</f>
        <v>962.38799999999992</v>
      </c>
      <c r="K24" s="313">
        <f>IF('Eff Conc.'!K24="", " ", 'Eff Conc.'!$D24*'Eff Conc.'!K24*3.78)</f>
        <v>4.3054199999999998</v>
      </c>
      <c r="L24" s="313">
        <f>IF('Eff Conc.'!L24="", " ", 'Eff Conc.'!$D24*'Eff Conc.'!L24*3.78)</f>
        <v>734.45399999999995</v>
      </c>
      <c r="M24" s="313" t="str">
        <f>IF('Eff Conc.'!M24="", " ", 'Eff Conc.'!$D24*'Eff Conc.'!M24*3.78)</f>
        <v xml:space="preserve"> </v>
      </c>
      <c r="N24" s="313">
        <f>IF('Eff Conc.'!N24="", " ", 'Eff Conc.'!$D24*'Eff Conc.'!N24*3.78)</f>
        <v>30.391199999999994</v>
      </c>
      <c r="O24" s="313">
        <f>IF('Eff Conc.'!O24="", " ", 'Eff Conc.'!$D24*'Eff Conc.'!O24*3.78)</f>
        <v>19.24776</v>
      </c>
      <c r="P24" s="313">
        <f>IF('Eff Conc.'!P24="", " ", 'Eff Conc.'!$E24*'Eff Conc.'!P24*3.78)</f>
        <v>21.300299999999996</v>
      </c>
      <c r="Q24" s="313">
        <f>IF('Eff Conc.'!U24="", " ", 'Eff Conc.'!$D24*'Eff Conc.'!U24*3.78)</f>
        <v>438.13980000000004</v>
      </c>
    </row>
    <row r="25" spans="1:17" ht="15" customHeight="1" x14ac:dyDescent="0.25">
      <c r="A25" s="212" t="str">
        <f>'Eff Conc.'!A25</f>
        <v>Q1 2013</v>
      </c>
      <c r="B25" s="98">
        <f>'Eff Conc.'!B25</f>
        <v>41345</v>
      </c>
      <c r="C25" s="146" t="str">
        <f>'Eff Conc.'!C25</f>
        <v>N</v>
      </c>
      <c r="D25" s="270">
        <f>'Eff Conc.'!D25</f>
        <v>6.5</v>
      </c>
      <c r="E25" s="270">
        <f>'Eff Conc.'!E25</f>
        <v>15.1</v>
      </c>
      <c r="F25" s="313">
        <f>IF(OR('Eff Conc.'!F25=0,'Eff Conc.'!F25=""), " ", 'Eff Conc.'!$D25*'Eff Conc.'!F25*3.78)</f>
        <v>1218.672</v>
      </c>
      <c r="G25" s="313">
        <f>IF(OR('Eff Conc.'!G25=0,'Eff Conc.'!G25=""), " ", 'Eff Conc.'!$D25*'Eff Conc.'!G25*3.78)</f>
        <v>1243.242</v>
      </c>
      <c r="H25" s="313">
        <f>IF('Eff Conc.'!H25="", " ", 'Eff Conc.'!$D25*'Eff Conc.'!H25*3.78)</f>
        <v>737.09999999999991</v>
      </c>
      <c r="I25" s="313">
        <f>IF('Eff Conc.'!I25="", " ", 'Eff Conc.'!$D25*'Eff Conc.'!I25*3.78)</f>
        <v>761.67</v>
      </c>
      <c r="J25" s="313">
        <f>IF('Eff Conc.'!J25="", " ", 'Eff Conc.'!$D25*'Eff Conc.'!J25*3.78)</f>
        <v>442.26</v>
      </c>
      <c r="K25" s="313">
        <f>IF('Eff Conc.'!K25="", " ", 'Eff Conc.'!$D25*'Eff Conc.'!K25*3.78)</f>
        <v>39.311999999999998</v>
      </c>
      <c r="L25" s="313">
        <f>IF('Eff Conc.'!L25="", " ", 'Eff Conc.'!$D25*'Eff Conc.'!L25*3.78)</f>
        <v>737.09999999999991</v>
      </c>
      <c r="M25" s="313" t="str">
        <f>IF('Eff Conc.'!M25="", " ", 'Eff Conc.'!$D25*'Eff Conc.'!M25*3.78)</f>
        <v xml:space="preserve"> </v>
      </c>
      <c r="N25" s="313">
        <f>IF('Eff Conc.'!N25="", " ", 'Eff Conc.'!$D25*'Eff Conc.'!N25*3.78)</f>
        <v>36.854999999999997</v>
      </c>
      <c r="O25" s="313">
        <f>IF('Eff Conc.'!O25="", " ", 'Eff Conc.'!$D25*'Eff Conc.'!O25*3.78)</f>
        <v>27.027000000000001</v>
      </c>
      <c r="P25" s="313">
        <f>IF('Eff Conc.'!P25="", " ", 'Eff Conc.'!$E25*'Eff Conc.'!P25*3.78)</f>
        <v>42.237719999999996</v>
      </c>
      <c r="Q25" s="313">
        <f>IF('Eff Conc.'!U25="", " ", 'Eff Conc.'!$D25*'Eff Conc.'!U25*3.78)</f>
        <v>442.26</v>
      </c>
    </row>
    <row r="26" spans="1:17" ht="15" customHeight="1" x14ac:dyDescent="0.25">
      <c r="A26" s="212" t="str">
        <f>'Eff Conc.'!A26</f>
        <v>Q1 2013</v>
      </c>
      <c r="B26" s="98">
        <f>'Eff Conc.'!B26</f>
        <v>41353</v>
      </c>
      <c r="C26" s="146" t="str">
        <f>'Eff Conc.'!C26</f>
        <v>N</v>
      </c>
      <c r="D26" s="270">
        <f>'Eff Conc.'!D26</f>
        <v>6.2</v>
      </c>
      <c r="E26" s="270">
        <f>'Eff Conc.'!E26</f>
        <v>12.3</v>
      </c>
      <c r="F26" s="313">
        <f>IF(OR('Eff Conc.'!F26=0,'Eff Conc.'!F26=""), " ", 'Eff Conc.'!$D26*'Eff Conc.'!F26*3.78)</f>
        <v>1361.6315999999999</v>
      </c>
      <c r="G26" s="313">
        <f>IF(OR('Eff Conc.'!G26=0,'Eff Conc.'!G26=""), " ", 'Eff Conc.'!$D26*'Eff Conc.'!G26*3.78)</f>
        <v>1244.4516000000001</v>
      </c>
      <c r="H26" s="313">
        <f>IF('Eff Conc.'!H26="", " ", 'Eff Conc.'!$D26*'Eff Conc.'!H26*3.78)</f>
        <v>679.64400000000001</v>
      </c>
      <c r="I26" s="313">
        <f>IF('Eff Conc.'!I26="", " ", 'Eff Conc.'!$D26*'Eff Conc.'!I26*3.78)</f>
        <v>562.46400000000006</v>
      </c>
      <c r="J26" s="313">
        <f>IF('Eff Conc.'!J26="", " ", 'Eff Conc.'!$D26*'Eff Conc.'!J26*3.78)</f>
        <v>492.15600000000006</v>
      </c>
      <c r="K26" s="313">
        <f>IF('Eff Conc.'!K26="", " ", 'Eff Conc.'!$D26*'Eff Conc.'!K26*3.78)</f>
        <v>189.83159999999998</v>
      </c>
      <c r="L26" s="313">
        <f>IF('Eff Conc.'!L26="", " ", 'Eff Conc.'!$D26*'Eff Conc.'!L26*3.78)</f>
        <v>656.20799999999997</v>
      </c>
      <c r="M26" s="313" t="str">
        <f>IF('Eff Conc.'!M26="", " ", 'Eff Conc.'!$D26*'Eff Conc.'!M26*3.78)</f>
        <v xml:space="preserve"> </v>
      </c>
      <c r="N26" s="313">
        <f>IF('Eff Conc.'!N26="", " ", 'Eff Conc.'!$D26*'Eff Conc.'!N26*3.78)</f>
        <v>20.62368</v>
      </c>
      <c r="O26" s="313">
        <f>IF('Eff Conc.'!O26="", " ", 'Eff Conc.'!$D26*'Eff Conc.'!O26*3.78)</f>
        <v>22.029839999999997</v>
      </c>
      <c r="P26" s="313">
        <f>IF('Eff Conc.'!P26="", " ", 'Eff Conc.'!$E26*'Eff Conc.'!P26*3.78)</f>
        <v>30.221100000000003</v>
      </c>
      <c r="Q26" s="313">
        <f>IF('Eff Conc.'!U26="", " ", 'Eff Conc.'!$D26*'Eff Conc.'!U26*3.78)</f>
        <v>307.01159999999999</v>
      </c>
    </row>
    <row r="27" spans="1:17" ht="15" customHeight="1" x14ac:dyDescent="0.25">
      <c r="A27" s="212" t="str">
        <f>'Eff Conc.'!A27</f>
        <v>Q2 2013</v>
      </c>
      <c r="B27" s="98">
        <f>'Eff Conc.'!B27</f>
        <v>41373</v>
      </c>
      <c r="C27" s="146" t="str">
        <f>'Eff Conc.'!C27</f>
        <v>N</v>
      </c>
      <c r="D27" s="270">
        <f>'Eff Conc.'!D27</f>
        <v>10.3</v>
      </c>
      <c r="E27" s="270">
        <f>'Eff Conc.'!E27</f>
        <v>15.3</v>
      </c>
      <c r="F27" s="313">
        <f>IF(OR('Eff Conc.'!F27=0,'Eff Conc.'!F27=""), " ", 'Eff Conc.'!$D27*'Eff Conc.'!F27*3.78)</f>
        <v>1825.381656</v>
      </c>
      <c r="G27" s="313">
        <f>IF(OR('Eff Conc.'!G27=0,'Eff Conc.'!G27=""), " ", 'Eff Conc.'!$D27*'Eff Conc.'!G27*3.78)</f>
        <v>1708.5796560000001</v>
      </c>
      <c r="H27" s="313">
        <f>IF('Eff Conc.'!H27="", " ", 'Eff Conc.'!$D27*'Eff Conc.'!H27*3.78)</f>
        <v>1518.4260000000002</v>
      </c>
      <c r="I27" s="313">
        <f>IF('Eff Conc.'!I27="", " ", 'Eff Conc.'!$D27*'Eff Conc.'!I27*3.78)</f>
        <v>1401.624</v>
      </c>
      <c r="J27" s="313">
        <f>IF('Eff Conc.'!J27="", " ", 'Eff Conc.'!$D27*'Eff Conc.'!J27*3.78)</f>
        <v>303.68520000000001</v>
      </c>
      <c r="K27" s="313">
        <f>IF('Eff Conc.'!K27="", " ", 'Eff Conc.'!$D27*'Eff Conc.'!K27*3.78)</f>
        <v>3.2704560000000003</v>
      </c>
      <c r="L27" s="313">
        <f>IF('Eff Conc.'!L27="", " ", 'Eff Conc.'!$D27*'Eff Conc.'!L27*3.78)</f>
        <v>1401.624</v>
      </c>
      <c r="M27" s="313" t="str">
        <f>IF('Eff Conc.'!M27="", " ", 'Eff Conc.'!$D27*'Eff Conc.'!M27*3.78)</f>
        <v xml:space="preserve"> </v>
      </c>
      <c r="N27" s="313">
        <f>IF('Eff Conc.'!N27="", " ", 'Eff Conc.'!$D27*'Eff Conc.'!N27*3.78)</f>
        <v>46.720800000000004</v>
      </c>
      <c r="O27" s="313">
        <f>IF('Eff Conc.'!O27="", " ", 'Eff Conc.'!$D27*'Eff Conc.'!O27*3.78)</f>
        <v>37.376639999999995</v>
      </c>
      <c r="P27" s="313">
        <f>IF('Eff Conc.'!P27="", " ", 'Eff Conc.'!$E27*'Eff Conc.'!P27*3.78)</f>
        <v>55.52064</v>
      </c>
      <c r="Q27" s="313">
        <f>IF('Eff Conc.'!U27="", " ", 'Eff Conc.'!$D27*'Eff Conc.'!U27*3.78)</f>
        <v>358.19279999999998</v>
      </c>
    </row>
    <row r="28" spans="1:17" ht="15" customHeight="1" x14ac:dyDescent="0.25">
      <c r="A28" s="212" t="str">
        <f>'Eff Conc.'!A28</f>
        <v>Q2 2013</v>
      </c>
      <c r="B28" s="98">
        <f>'Eff Conc.'!B28</f>
        <v>41382</v>
      </c>
      <c r="C28" s="146" t="str">
        <f>'Eff Conc.'!C28</f>
        <v>N</v>
      </c>
      <c r="D28" s="270">
        <f>'Eff Conc.'!D28</f>
        <v>8.1</v>
      </c>
      <c r="E28" s="270">
        <f>'Eff Conc.'!E28</f>
        <v>12.3</v>
      </c>
      <c r="F28" s="313">
        <f>IF(OR('Eff Conc.'!F28=0,'Eff Conc.'!F28=""), " ", 'Eff Conc.'!$D28*'Eff Conc.'!F28*3.78)</f>
        <v>1668.6809999999998</v>
      </c>
      <c r="G28" s="313">
        <f>IF(OR('Eff Conc.'!G28=0,'Eff Conc.'!G28=""), " ", 'Eff Conc.'!$D28*'Eff Conc.'!G28*3.78)</f>
        <v>1638.0629999999999</v>
      </c>
      <c r="H28" s="313">
        <f>IF('Eff Conc.'!H28="", " ", 'Eff Conc.'!$D28*'Eff Conc.'!H28*3.78)</f>
        <v>1102.2479999999998</v>
      </c>
      <c r="I28" s="313">
        <f>IF('Eff Conc.'!I28="", " ", 'Eff Conc.'!$D28*'Eff Conc.'!I28*3.78)</f>
        <v>1071.6299999999999</v>
      </c>
      <c r="J28" s="313">
        <f>IF('Eff Conc.'!J28="", " ", 'Eff Conc.'!$D28*'Eff Conc.'!J28*3.78)</f>
        <v>520.50599999999997</v>
      </c>
      <c r="K28" s="313">
        <f>IF('Eff Conc.'!K28="", " ", 'Eff Conc.'!$D28*'Eff Conc.'!K28*3.78)</f>
        <v>45.926999999999992</v>
      </c>
      <c r="L28" s="313">
        <f>IF('Eff Conc.'!L28="", " ", 'Eff Conc.'!$D28*'Eff Conc.'!L28*3.78)</f>
        <v>1041.0119999999999</v>
      </c>
      <c r="M28" s="313" t="str">
        <f>IF('Eff Conc.'!M28="", " ", 'Eff Conc.'!$D28*'Eff Conc.'!M28*3.78)</f>
        <v xml:space="preserve"> </v>
      </c>
      <c r="N28" s="313">
        <f>IF('Eff Conc.'!N28="", " ", 'Eff Conc.'!$D28*'Eff Conc.'!N28*3.78)</f>
        <v>33.6798</v>
      </c>
      <c r="O28" s="313">
        <f>IF('Eff Conc.'!O28="", " ", 'Eff Conc.'!$D28*'Eff Conc.'!O28*3.78)</f>
        <v>33.6798</v>
      </c>
      <c r="P28" s="313">
        <f>IF('Eff Conc.'!P28="", " ", 'Eff Conc.'!$E28*'Eff Conc.'!P28*3.78)</f>
        <v>30.686039999999998</v>
      </c>
      <c r="Q28" s="313">
        <f>IF('Eff Conc.'!U28="", " ", 'Eff Conc.'!$D28*'Eff Conc.'!U28*3.78)</f>
        <v>251.06759999999994</v>
      </c>
    </row>
    <row r="29" spans="1:17" ht="15" customHeight="1" x14ac:dyDescent="0.25">
      <c r="A29" s="212" t="str">
        <f>'Eff Conc.'!A29</f>
        <v>Q2 2013</v>
      </c>
      <c r="B29" s="98">
        <f>'Eff Conc.'!B29</f>
        <v>41403</v>
      </c>
      <c r="C29" s="146" t="str">
        <f>'Eff Conc.'!C29</f>
        <v>N</v>
      </c>
      <c r="D29" s="270">
        <f>'Eff Conc.'!D29</f>
        <v>8.8000000000000007</v>
      </c>
      <c r="E29" s="270">
        <f>'Eff Conc.'!E29</f>
        <v>14.4</v>
      </c>
      <c r="F29" s="313">
        <f>IF(OR('Eff Conc.'!F29=0,'Eff Conc.'!F29=""), " ", 'Eff Conc.'!$D29*'Eff Conc.'!F29*3.78)</f>
        <v>2336.7960000000003</v>
      </c>
      <c r="G29" s="313">
        <f>IF(OR('Eff Conc.'!G29=0,'Eff Conc.'!G29=""), " ", 'Eff Conc.'!$D29*'Eff Conc.'!G29*3.78)</f>
        <v>2303.5320000000002</v>
      </c>
      <c r="H29" s="313">
        <f>IF('Eff Conc.'!H29="", " ", 'Eff Conc.'!$D29*'Eff Conc.'!H29*3.78)</f>
        <v>1197.5039999999999</v>
      </c>
      <c r="I29" s="313">
        <f>IF('Eff Conc.'!I29="", " ", 'Eff Conc.'!$D29*'Eff Conc.'!I29*3.78)</f>
        <v>1164.24</v>
      </c>
      <c r="J29" s="313">
        <f>IF('Eff Conc.'!J29="", " ", 'Eff Conc.'!$D29*'Eff Conc.'!J29*3.78)</f>
        <v>1130.9760000000001</v>
      </c>
      <c r="K29" s="313">
        <f>IF('Eff Conc.'!K29="", " ", 'Eff Conc.'!$D29*'Eff Conc.'!K29*3.78)</f>
        <v>8.3160000000000007</v>
      </c>
      <c r="L29" s="313">
        <f>IF('Eff Conc.'!L29="", " ", 'Eff Conc.'!$D29*'Eff Conc.'!L29*3.78)</f>
        <v>1064.4480000000001</v>
      </c>
      <c r="M29" s="313" t="str">
        <f>IF('Eff Conc.'!M29="", " ", 'Eff Conc.'!$D29*'Eff Conc.'!M29*3.78)</f>
        <v xml:space="preserve"> </v>
      </c>
      <c r="N29" s="313">
        <f>IF('Eff Conc.'!N29="", " ", 'Eff Conc.'!$D29*'Eff Conc.'!N29*3.78)</f>
        <v>36.590400000000002</v>
      </c>
      <c r="O29" s="313">
        <f>IF('Eff Conc.'!O29="", " ", 'Eff Conc.'!$D29*'Eff Conc.'!O29*3.78)</f>
        <v>29.9376</v>
      </c>
      <c r="P29" s="313">
        <f>IF('Eff Conc.'!P29="", " ", 'Eff Conc.'!$E29*'Eff Conc.'!P29*3.78)</f>
        <v>31.57056</v>
      </c>
      <c r="Q29" s="313">
        <f>IF('Eff Conc.'!U29="", " ", 'Eff Conc.'!$D29*'Eff Conc.'!U29*3.78)</f>
        <v>226.1952</v>
      </c>
    </row>
    <row r="30" spans="1:17" ht="15" customHeight="1" x14ac:dyDescent="0.25">
      <c r="A30" s="212" t="str">
        <f>'Eff Conc.'!A30</f>
        <v>Q2 2013</v>
      </c>
      <c r="B30" s="98">
        <f>'Eff Conc.'!B30</f>
        <v>41417</v>
      </c>
      <c r="C30" s="146" t="str">
        <f>'Eff Conc.'!C30</f>
        <v>N</v>
      </c>
      <c r="D30" s="270">
        <f>'Eff Conc.'!D30</f>
        <v>5.8</v>
      </c>
      <c r="E30" s="270">
        <f>'Eff Conc.'!E30</f>
        <v>10.199999999999999</v>
      </c>
      <c r="F30" s="313">
        <f>IF(OR('Eff Conc.'!F30=0,'Eff Conc.'!F30=""), " ", 'Eff Conc.'!$D30*'Eff Conc.'!F30*3.78)</f>
        <v>1980.39492</v>
      </c>
      <c r="G30" s="313">
        <f>IF(OR('Eff Conc.'!G30=0,'Eff Conc.'!G30=""), " ", 'Eff Conc.'!$D30*'Eff Conc.'!G30*3.78)</f>
        <v>1761.1549199999999</v>
      </c>
      <c r="H30" s="313">
        <f>IF('Eff Conc.'!H30="", " ", 'Eff Conc.'!$D30*'Eff Conc.'!H30*3.78)</f>
        <v>833.11199999999997</v>
      </c>
      <c r="I30" s="313">
        <f>IF('Eff Conc.'!I30="", " ", 'Eff Conc.'!$D30*'Eff Conc.'!I30*3.78)</f>
        <v>613.87199999999996</v>
      </c>
      <c r="J30" s="313">
        <f>IF('Eff Conc.'!J30="", " ", 'Eff Conc.'!$D30*'Eff Conc.'!J30*3.78)</f>
        <v>1140.0479999999998</v>
      </c>
      <c r="K30" s="313">
        <f>IF('Eff Conc.'!K30="", " ", 'Eff Conc.'!$D30*'Eff Conc.'!K30*3.78)</f>
        <v>7.2349199999999989</v>
      </c>
      <c r="L30" s="313">
        <f>IF('Eff Conc.'!L30="", " ", 'Eff Conc.'!$D30*'Eff Conc.'!L30*3.78)</f>
        <v>635.79599999999994</v>
      </c>
      <c r="M30" s="313" t="str">
        <f>IF('Eff Conc.'!M30="", " ", 'Eff Conc.'!$D30*'Eff Conc.'!M30*3.78)</f>
        <v xml:space="preserve"> </v>
      </c>
      <c r="N30" s="313">
        <f>IF('Eff Conc.'!N30="", " ", 'Eff Conc.'!$D30*'Eff Conc.'!N30*3.78)</f>
        <v>18.635399999999997</v>
      </c>
      <c r="O30" s="313">
        <f>IF('Eff Conc.'!O30="", " ", 'Eff Conc.'!$D30*'Eff Conc.'!O30*3.78)</f>
        <v>11.83896</v>
      </c>
      <c r="P30" s="313">
        <f>IF('Eff Conc.'!P30="", " ", 'Eff Conc.'!$E30*'Eff Conc.'!P30*3.78)</f>
        <v>9.2534399999999994</v>
      </c>
      <c r="Q30" s="313">
        <f>IF('Eff Conc.'!U30="", " ", 'Eff Conc.'!$D30*'Eff Conc.'!U30*3.78)</f>
        <v>201.70079999999996</v>
      </c>
    </row>
    <row r="31" spans="1:17" ht="15" customHeight="1" x14ac:dyDescent="0.25">
      <c r="A31" s="212" t="str">
        <f>'Eff Conc.'!A31</f>
        <v>Q2 2013</v>
      </c>
      <c r="B31" s="98">
        <f>'Eff Conc.'!B31</f>
        <v>41429</v>
      </c>
      <c r="C31" s="146" t="str">
        <f>'Eff Conc.'!C31</f>
        <v>N</v>
      </c>
      <c r="D31" s="270">
        <f>'Eff Conc.'!D31</f>
        <v>7.1</v>
      </c>
      <c r="E31" s="270">
        <f>'Eff Conc.'!E31</f>
        <v>13.8</v>
      </c>
      <c r="F31" s="313">
        <f>IF(OR('Eff Conc.'!F31=0,'Eff Conc.'!F31=""), " ", 'Eff Conc.'!$D31*'Eff Conc.'!F31*3.78)</f>
        <v>2211.71958</v>
      </c>
      <c r="G31" s="313">
        <f>IF(OR('Eff Conc.'!G31=0,'Eff Conc.'!G31=""), " ", 'Eff Conc.'!$D31*'Eff Conc.'!G31*3.78)</f>
        <v>2158.0435799999996</v>
      </c>
      <c r="H31" s="313">
        <f>IF('Eff Conc.'!H31="", " ", 'Eff Conc.'!$D31*'Eff Conc.'!H31*3.78)</f>
        <v>751.46399999999994</v>
      </c>
      <c r="I31" s="313">
        <f>IF('Eff Conc.'!I31="", " ", 'Eff Conc.'!$D31*'Eff Conc.'!I31*3.78)</f>
        <v>697.7879999999999</v>
      </c>
      <c r="J31" s="313">
        <f>IF('Eff Conc.'!J31="", " ", 'Eff Conc.'!$D31*'Eff Conc.'!J31*3.78)</f>
        <v>1449.252</v>
      </c>
      <c r="K31" s="313">
        <f>IF('Eff Conc.'!K31="", " ", 'Eff Conc.'!$D31*'Eff Conc.'!K31*3.78)</f>
        <v>11.003579999999998</v>
      </c>
      <c r="L31" s="313">
        <f>IF('Eff Conc.'!L31="", " ", 'Eff Conc.'!$D31*'Eff Conc.'!L31*3.78)</f>
        <v>778.30199999999991</v>
      </c>
      <c r="M31" s="313" t="str">
        <f>IF('Eff Conc.'!M31="", " ", 'Eff Conc.'!$D31*'Eff Conc.'!M31*3.78)</f>
        <v xml:space="preserve"> </v>
      </c>
      <c r="N31" s="313">
        <f>IF('Eff Conc.'!N31="", " ", 'Eff Conc.'!$D31*'Eff Conc.'!N31*3.78)</f>
        <v>29.521799999999999</v>
      </c>
      <c r="O31" s="313">
        <f>IF('Eff Conc.'!O31="", " ", 'Eff Conc.'!$D31*'Eff Conc.'!O31*3.78)</f>
        <v>18.249839999999999</v>
      </c>
      <c r="P31" s="313">
        <f>IF('Eff Conc.'!P31="", " ", 'Eff Conc.'!$E31*'Eff Conc.'!P31*3.78)</f>
        <v>23.473800000000001</v>
      </c>
      <c r="Q31" s="313">
        <f>IF('Eff Conc.'!U31="", " ", 'Eff Conc.'!$D31*'Eff Conc.'!U31*3.78)</f>
        <v>198.60119999999998</v>
      </c>
    </row>
    <row r="32" spans="1:17" ht="15" customHeight="1" x14ac:dyDescent="0.25">
      <c r="A32" s="212" t="str">
        <f>'Eff Conc.'!A32</f>
        <v>Q2 2013</v>
      </c>
      <c r="B32" s="98">
        <f>'Eff Conc.'!B32</f>
        <v>41444</v>
      </c>
      <c r="C32" s="146" t="str">
        <f>'Eff Conc.'!C32</f>
        <v>N</v>
      </c>
      <c r="D32" s="270">
        <f>'Eff Conc.'!D32</f>
        <v>8.6999999999999993</v>
      </c>
      <c r="E32" s="270">
        <f>'Eff Conc.'!E32</f>
        <v>15.2</v>
      </c>
      <c r="F32" s="313">
        <f>IF(OR('Eff Conc.'!F32=0,'Eff Conc.'!F32=""), " ", 'Eff Conc.'!$D32*'Eff Conc.'!F32*3.78)</f>
        <v>1878.7771799999998</v>
      </c>
      <c r="G32" s="313">
        <f>IF(OR('Eff Conc.'!G32=0,'Eff Conc.'!G32=""), " ", 'Eff Conc.'!$D32*'Eff Conc.'!G32*3.78)</f>
        <v>1747.2331799999999</v>
      </c>
      <c r="H32" s="313">
        <f>IF('Eff Conc.'!H32="", " ", 'Eff Conc.'!$D32*'Eff Conc.'!H32*3.78)</f>
        <v>1348.3259999999998</v>
      </c>
      <c r="I32" s="313">
        <f>IF('Eff Conc.'!I32="", " ", 'Eff Conc.'!$D32*'Eff Conc.'!I32*3.78)</f>
        <v>1216.7819999999999</v>
      </c>
      <c r="J32" s="313">
        <f>IF('Eff Conc.'!J32="", " ", 'Eff Conc.'!$D32*'Eff Conc.'!J32*3.78)</f>
        <v>526.17599999999993</v>
      </c>
      <c r="K32" s="313">
        <f>IF('Eff Conc.'!K32="", " ", 'Eff Conc.'!$D32*'Eff Conc.'!K32*3.78)</f>
        <v>4.2751799999999998</v>
      </c>
      <c r="L32" s="313">
        <f>IF('Eff Conc.'!L32="", " ", 'Eff Conc.'!$D32*'Eff Conc.'!L32*3.78)</f>
        <v>1118.1239999999998</v>
      </c>
      <c r="M32" s="313" t="str">
        <f>IF('Eff Conc.'!M32="", " ", 'Eff Conc.'!$D32*'Eff Conc.'!M32*3.78)</f>
        <v xml:space="preserve"> </v>
      </c>
      <c r="N32" s="313">
        <f>IF('Eff Conc.'!N32="", " ", 'Eff Conc.'!$D32*'Eff Conc.'!N32*3.78)</f>
        <v>49.328999999999994</v>
      </c>
      <c r="O32" s="313">
        <f>IF('Eff Conc.'!O32="", " ", 'Eff Conc.'!$D32*'Eff Conc.'!O32*3.78)</f>
        <v>39.463199999999993</v>
      </c>
      <c r="P32" s="313">
        <f>IF('Eff Conc.'!P32="", " ", 'Eff Conc.'!$E32*'Eff Conc.'!P32*3.78)</f>
        <v>45.390239999999991</v>
      </c>
      <c r="Q32" s="313">
        <f>IF('Eff Conc.'!U32="", " ", 'Eff Conc.'!$D32*'Eff Conc.'!U32*3.78)</f>
        <v>220.33619999999999</v>
      </c>
    </row>
    <row r="33" spans="1:17" ht="15" customHeight="1" x14ac:dyDescent="0.25">
      <c r="A33" s="212" t="str">
        <f>'Eff Conc.'!A33</f>
        <v>Q3 2013</v>
      </c>
      <c r="B33" s="98">
        <f>'Eff Conc.'!B33</f>
        <v>41464</v>
      </c>
      <c r="C33" s="146" t="str">
        <f>'Eff Conc.'!C33</f>
        <v>N</v>
      </c>
      <c r="D33" s="270">
        <f>'Eff Conc.'!D33</f>
        <v>3.4</v>
      </c>
      <c r="E33" s="270">
        <f>'Eff Conc.'!E33</f>
        <v>5.9</v>
      </c>
      <c r="F33" s="313">
        <f>IF(OR('Eff Conc.'!F33=0,'Eff Conc.'!F33=""), " ", 'Eff Conc.'!$D33*'Eff Conc.'!F33*3.78)</f>
        <v>995.25887999999986</v>
      </c>
      <c r="G33" s="313">
        <f>IF(OR('Eff Conc.'!G33=0,'Eff Conc.'!G33=""), " ", 'Eff Conc.'!$D33*'Eff Conc.'!G33*3.78)</f>
        <v>1020.9628799999999</v>
      </c>
      <c r="H33" s="313">
        <f>IF('Eff Conc.'!H33="", " ", 'Eff Conc.'!$D33*'Eff Conc.'!H33*3.78)</f>
        <v>282.74399999999997</v>
      </c>
      <c r="I33" s="313">
        <f>IF('Eff Conc.'!I33="", " ", 'Eff Conc.'!$D33*'Eff Conc.'!I33*3.78)</f>
        <v>308.44799999999998</v>
      </c>
      <c r="J33" s="313">
        <f>IF('Eff Conc.'!J33="", " ", 'Eff Conc.'!$D33*'Eff Conc.'!J33*3.78)</f>
        <v>706.86</v>
      </c>
      <c r="K33" s="313">
        <f>IF('Eff Conc.'!K33="", " ", 'Eff Conc.'!$D33*'Eff Conc.'!K33*3.78)</f>
        <v>5.6548799999999995</v>
      </c>
      <c r="L33" s="313">
        <f>IF('Eff Conc.'!L33="", " ", 'Eff Conc.'!$D33*'Eff Conc.'!L33*3.78)</f>
        <v>385.56</v>
      </c>
      <c r="M33" s="313" t="str">
        <f>IF('Eff Conc.'!M33="", " ", 'Eff Conc.'!$D33*'Eff Conc.'!M33*3.78)</f>
        <v xml:space="preserve"> </v>
      </c>
      <c r="N33" s="313">
        <f>IF('Eff Conc.'!N33="", " ", 'Eff Conc.'!$D33*'Eff Conc.'!N33*3.78)</f>
        <v>16.707599999999999</v>
      </c>
      <c r="O33" s="313">
        <f>IF('Eff Conc.'!O33="", " ", 'Eff Conc.'!$D33*'Eff Conc.'!O33*3.78)</f>
        <v>14.1372</v>
      </c>
      <c r="P33" s="313">
        <f>IF('Eff Conc.'!P33="", " ", 'Eff Conc.'!$E33*'Eff Conc.'!P33*3.78)</f>
        <v>15.611399999999998</v>
      </c>
      <c r="Q33" s="313">
        <f>IF('Eff Conc.'!U33="", " ", 'Eff Conc.'!$D33*'Eff Conc.'!U33*3.78)</f>
        <v>87.393599999999992</v>
      </c>
    </row>
    <row r="34" spans="1:17" ht="15" customHeight="1" x14ac:dyDescent="0.25">
      <c r="A34" s="212" t="str">
        <f>'Eff Conc.'!A34</f>
        <v>Q3 2013</v>
      </c>
      <c r="B34" s="98">
        <f>'Eff Conc.'!B34</f>
        <v>41473</v>
      </c>
      <c r="C34" s="146" t="str">
        <f>'Eff Conc.'!C34</f>
        <v>N</v>
      </c>
      <c r="D34" s="270">
        <f>'Eff Conc.'!D34</f>
        <v>4.8</v>
      </c>
      <c r="E34" s="270">
        <f>'Eff Conc.'!E34</f>
        <v>10.7</v>
      </c>
      <c r="F34" s="313">
        <f>IF(OR('Eff Conc.'!F34=0,'Eff Conc.'!F34=""), " ", 'Eff Conc.'!$D34*'Eff Conc.'!F34*3.78)</f>
        <v>1386.9273599999999</v>
      </c>
      <c r="G34" s="313">
        <f>IF(OR('Eff Conc.'!G34=0,'Eff Conc.'!G34=""), " ", 'Eff Conc.'!$D34*'Eff Conc.'!G34*3.78)</f>
        <v>1350.6393599999997</v>
      </c>
      <c r="H34" s="313">
        <f>IF('Eff Conc.'!H34="", " ", 'Eff Conc.'!$D34*'Eff Conc.'!H34*3.78)</f>
        <v>362.88</v>
      </c>
      <c r="I34" s="313">
        <f>IF('Eff Conc.'!I34="", " ", 'Eff Conc.'!$D34*'Eff Conc.'!I34*3.78)</f>
        <v>326.59199999999993</v>
      </c>
      <c r="J34" s="313">
        <f>IF('Eff Conc.'!J34="", " ", 'Eff Conc.'!$D34*'Eff Conc.'!J34*3.78)</f>
        <v>1016.064</v>
      </c>
      <c r="K34" s="313">
        <f>IF('Eff Conc.'!K34="", " ", 'Eff Conc.'!$D34*'Eff Conc.'!K34*3.78)</f>
        <v>7.9833600000000002</v>
      </c>
      <c r="L34" s="313">
        <f>IF('Eff Conc.'!L34="", " ", 'Eff Conc.'!$D34*'Eff Conc.'!L34*3.78)</f>
        <v>471.74399999999997</v>
      </c>
      <c r="M34" s="313" t="str">
        <f>IF('Eff Conc.'!M34="", " ", 'Eff Conc.'!$D34*'Eff Conc.'!M34*3.78)</f>
        <v xml:space="preserve"> </v>
      </c>
      <c r="N34" s="313">
        <f>IF('Eff Conc.'!N34="", " ", 'Eff Conc.'!$D34*'Eff Conc.'!N34*3.78)</f>
        <v>23.587199999999999</v>
      </c>
      <c r="O34" s="313">
        <f>IF('Eff Conc.'!O34="", " ", 'Eff Conc.'!$D34*'Eff Conc.'!O34*3.78)</f>
        <v>19.958400000000001</v>
      </c>
      <c r="P34" s="313">
        <f>IF('Eff Conc.'!P34="", " ", 'Eff Conc.'!$E34*'Eff Conc.'!P34*3.78)</f>
        <v>28.716659999999997</v>
      </c>
      <c r="Q34" s="313">
        <f>IF('Eff Conc.'!U34="", " ", 'Eff Conc.'!$D34*'Eff Conc.'!U34*3.78)</f>
        <v>145.15199999999999</v>
      </c>
    </row>
    <row r="35" spans="1:17" ht="15" customHeight="1" x14ac:dyDescent="0.25">
      <c r="A35" s="212" t="str">
        <f>'Eff Conc.'!A35</f>
        <v>Q3 2013</v>
      </c>
      <c r="B35" s="98">
        <f>'Eff Conc.'!B35</f>
        <v>41493</v>
      </c>
      <c r="C35" s="146" t="str">
        <f>'Eff Conc.'!C35</f>
        <v>N</v>
      </c>
      <c r="D35" s="270">
        <f>'Eff Conc.'!D35</f>
        <v>7.1</v>
      </c>
      <c r="E35" s="270">
        <f>'Eff Conc.'!E35</f>
        <v>14</v>
      </c>
      <c r="F35" s="313">
        <f>IF(OR('Eff Conc.'!F35=0,'Eff Conc.'!F35=""), " ", 'Eff Conc.'!$D35*'Eff Conc.'!F35*3.78)</f>
        <v>1644.9010199999998</v>
      </c>
      <c r="G35" s="313">
        <f>IF(OR('Eff Conc.'!G35=0,'Eff Conc.'!G35=""), " ", 'Eff Conc.'!$D35*'Eff Conc.'!G35*3.78)</f>
        <v>1618.0630199999998</v>
      </c>
      <c r="H35" s="313">
        <f>IF('Eff Conc.'!H35="", " ", 'Eff Conc.'!$D35*'Eff Conc.'!H35*3.78)</f>
        <v>912.49199999999985</v>
      </c>
      <c r="I35" s="313">
        <f>IF('Eff Conc.'!I35="", " ", 'Eff Conc.'!$D35*'Eff Conc.'!I35*3.78)</f>
        <v>885.65399999999988</v>
      </c>
      <c r="J35" s="313">
        <f>IF('Eff Conc.'!J35="", " ", 'Eff Conc.'!$D35*'Eff Conc.'!J35*3.78)</f>
        <v>724.62599999999998</v>
      </c>
      <c r="K35" s="313">
        <f>IF('Eff Conc.'!K35="", " ", 'Eff Conc.'!$D35*'Eff Conc.'!K35*3.78)</f>
        <v>7.7830199999999987</v>
      </c>
      <c r="L35" s="313">
        <f>IF('Eff Conc.'!L35="", " ", 'Eff Conc.'!$D35*'Eff Conc.'!L35*3.78)</f>
        <v>912.49199999999985</v>
      </c>
      <c r="M35" s="313" t="str">
        <f>IF('Eff Conc.'!M35="", " ", 'Eff Conc.'!$D35*'Eff Conc.'!M35*3.78)</f>
        <v xml:space="preserve"> </v>
      </c>
      <c r="N35" s="313">
        <f>IF('Eff Conc.'!N35="", " ", 'Eff Conc.'!$D35*'Eff Conc.'!N35*3.78)</f>
        <v>34.889400000000002</v>
      </c>
      <c r="O35" s="313">
        <f>IF('Eff Conc.'!O35="", " ", 'Eff Conc.'!$D35*'Eff Conc.'!O35*3.78)</f>
        <v>29.521799999999999</v>
      </c>
      <c r="P35" s="313">
        <f>IF('Eff Conc.'!P35="", " ", 'Eff Conc.'!$E35*'Eff Conc.'!P35*3.78)</f>
        <v>33.339599999999997</v>
      </c>
      <c r="Q35" s="313">
        <f>IF('Eff Conc.'!U35="", " ", 'Eff Conc.'!$D35*'Eff Conc.'!U35*3.78)</f>
        <v>230.80679999999998</v>
      </c>
    </row>
    <row r="36" spans="1:17" ht="15" customHeight="1" x14ac:dyDescent="0.25">
      <c r="A36" s="212" t="str">
        <f>'Eff Conc.'!A36</f>
        <v>Q3 2013</v>
      </c>
      <c r="B36" s="98">
        <f>'Eff Conc.'!B36</f>
        <v>41514</v>
      </c>
      <c r="C36" s="146" t="str">
        <f>'Eff Conc.'!C36</f>
        <v>N</v>
      </c>
      <c r="D36" s="270">
        <f>'Eff Conc.'!D36</f>
        <v>4.9000000000000004</v>
      </c>
      <c r="E36" s="270">
        <f>'Eff Conc.'!E36</f>
        <v>10.199999999999999</v>
      </c>
      <c r="F36" s="313">
        <f>IF(OR('Eff Conc.'!F36=0,'Eff Conc.'!F36=""), " ", 'Eff Conc.'!$D36*'Eff Conc.'!F36*3.78)</f>
        <v>1340.9928000000002</v>
      </c>
      <c r="G36" s="313">
        <f>IF(OR('Eff Conc.'!G36=0,'Eff Conc.'!G36=""), " ", 'Eff Conc.'!$D36*'Eff Conc.'!G36*3.78)</f>
        <v>1248.3828000000001</v>
      </c>
      <c r="H36" s="313">
        <f>IF('Eff Conc.'!H36="", " ", 'Eff Conc.'!$D36*'Eff Conc.'!H36*3.78)</f>
        <v>370.44</v>
      </c>
      <c r="I36" s="313">
        <f>IF('Eff Conc.'!I36="", " ", 'Eff Conc.'!$D36*'Eff Conc.'!I36*3.78)</f>
        <v>277.83</v>
      </c>
      <c r="J36" s="313">
        <f>IF('Eff Conc.'!J36="", " ", 'Eff Conc.'!$D36*'Eff Conc.'!J36*3.78)</f>
        <v>963.14400000000001</v>
      </c>
      <c r="K36" s="313">
        <f>IF('Eff Conc.'!K36="", " ", 'Eff Conc.'!$D36*'Eff Conc.'!K36*3.78)</f>
        <v>7.4088000000000003</v>
      </c>
      <c r="L36" s="313">
        <f>IF('Eff Conc.'!L36="", " ", 'Eff Conc.'!$D36*'Eff Conc.'!L36*3.78)</f>
        <v>481.572</v>
      </c>
      <c r="M36" s="313" t="str">
        <f>IF('Eff Conc.'!M36="", " ", 'Eff Conc.'!$D36*'Eff Conc.'!M36*3.78)</f>
        <v xml:space="preserve"> </v>
      </c>
      <c r="N36" s="313">
        <f>IF('Eff Conc.'!N36="", " ", 'Eff Conc.'!$D36*'Eff Conc.'!N36*3.78)</f>
        <v>18.522000000000002</v>
      </c>
      <c r="O36" s="313">
        <f>IF('Eff Conc.'!O36="", " ", 'Eff Conc.'!$D36*'Eff Conc.'!O36*3.78)</f>
        <v>13.891500000000001</v>
      </c>
      <c r="P36" s="313">
        <f>IF('Eff Conc.'!P36="", " ", 'Eff Conc.'!$E36*'Eff Conc.'!P36*3.78)</f>
        <v>20.434679999999997</v>
      </c>
      <c r="Q36" s="313">
        <f>IF('Eff Conc.'!U36="", " ", 'Eff Conc.'!$D36*'Eff Conc.'!U36*3.78)</f>
        <v>248.19480000000001</v>
      </c>
    </row>
    <row r="37" spans="1:17" ht="15" customHeight="1" x14ac:dyDescent="0.25">
      <c r="A37" s="212" t="str">
        <f>'Eff Conc.'!A37</f>
        <v>Q3 2013</v>
      </c>
      <c r="B37" s="98">
        <f>'Eff Conc.'!B37</f>
        <v>41522</v>
      </c>
      <c r="C37" s="146" t="str">
        <f>'Eff Conc.'!C37</f>
        <v>N</v>
      </c>
      <c r="D37" s="270">
        <f>'Eff Conc.'!D37</f>
        <v>6.3</v>
      </c>
      <c r="E37" s="270">
        <f>'Eff Conc.'!E37</f>
        <v>13.8</v>
      </c>
      <c r="F37" s="313">
        <f>IF(OR('Eff Conc.'!F37=0,'Eff Conc.'!F37=""), " ", 'Eff Conc.'!$D37*'Eff Conc.'!F37*3.78)</f>
        <v>1509.0931799999998</v>
      </c>
      <c r="G37" s="313">
        <f>IF(OR('Eff Conc.'!G37=0,'Eff Conc.'!G37=""), " ", 'Eff Conc.'!$D37*'Eff Conc.'!G37*3.78)</f>
        <v>1461.4651799999999</v>
      </c>
      <c r="H37" s="313">
        <f>IF('Eff Conc.'!H37="", " ", 'Eff Conc.'!$D37*'Eff Conc.'!H37*3.78)</f>
        <v>642.97799999999995</v>
      </c>
      <c r="I37" s="313">
        <f>IF('Eff Conc.'!I37="", " ", 'Eff Conc.'!$D37*'Eff Conc.'!I37*3.78)</f>
        <v>595.35</v>
      </c>
      <c r="J37" s="313">
        <f>IF('Eff Conc.'!J37="", " ", 'Eff Conc.'!$D37*'Eff Conc.'!J37*3.78)</f>
        <v>857.30399999999986</v>
      </c>
      <c r="K37" s="313">
        <f>IF('Eff Conc.'!K37="", " ", 'Eff Conc.'!$D37*'Eff Conc.'!K37*3.78)</f>
        <v>8.8111800000000002</v>
      </c>
      <c r="L37" s="313">
        <f>IF('Eff Conc.'!L37="", " ", 'Eff Conc.'!$D37*'Eff Conc.'!L37*3.78)</f>
        <v>690.60599999999988</v>
      </c>
      <c r="M37" s="313" t="str">
        <f>IF('Eff Conc.'!M37="", " ", 'Eff Conc.'!$D37*'Eff Conc.'!M37*3.78)</f>
        <v xml:space="preserve"> </v>
      </c>
      <c r="N37" s="313">
        <f>IF('Eff Conc.'!N37="", " ", 'Eff Conc.'!$D37*'Eff Conc.'!N37*3.78)</f>
        <v>30.958199999999998</v>
      </c>
      <c r="O37" s="313">
        <f>IF('Eff Conc.'!O37="", " ", 'Eff Conc.'!$D37*'Eff Conc.'!O37*3.78)</f>
        <v>26.195399999999999</v>
      </c>
      <c r="P37" s="313">
        <f>IF('Eff Conc.'!P37="", " ", 'Eff Conc.'!$E37*'Eff Conc.'!P37*3.78)</f>
        <v>32.863320000000002</v>
      </c>
      <c r="Q37" s="313">
        <f>IF('Eff Conc.'!U37="", " ", 'Eff Conc.'!$D37*'Eff Conc.'!U37*3.78)</f>
        <v>290.5308</v>
      </c>
    </row>
    <row r="38" spans="1:17" x14ac:dyDescent="0.25">
      <c r="A38" s="212" t="str">
        <f>'Eff Conc.'!A38</f>
        <v>Q3 2013</v>
      </c>
      <c r="B38" s="98">
        <f>'Eff Conc.'!B38</f>
        <v>41535</v>
      </c>
      <c r="C38" s="146" t="str">
        <f>'Eff Conc.'!C38</f>
        <v>N</v>
      </c>
      <c r="D38" s="270">
        <f>'Eff Conc.'!D38</f>
        <v>5</v>
      </c>
      <c r="E38" s="270">
        <f>'Eff Conc.'!E38</f>
        <v>9.9</v>
      </c>
      <c r="F38" s="313">
        <f>IF(OR('Eff Conc.'!F38=0,'Eff Conc.'!F38=""), " ", 'Eff Conc.'!$D38*'Eff Conc.'!F38*3.78)</f>
        <v>1120.5809999999999</v>
      </c>
      <c r="G38" s="313">
        <f>IF(OR('Eff Conc.'!G38=0,'Eff Conc.'!G38=""), " ", 'Eff Conc.'!$D38*'Eff Conc.'!G38*3.78)</f>
        <v>1158.3809999999999</v>
      </c>
      <c r="H38" s="313">
        <f>IF('Eff Conc.'!H38="", " ", 'Eff Conc.'!$D38*'Eff Conc.'!H38*3.78)</f>
        <v>453.59999999999997</v>
      </c>
      <c r="I38" s="313">
        <f>IF('Eff Conc.'!I38="", " ", 'Eff Conc.'!$D38*'Eff Conc.'!I38*3.78)</f>
        <v>491.4</v>
      </c>
      <c r="J38" s="313">
        <f>IF('Eff Conc.'!J38="", " ", 'Eff Conc.'!$D38*'Eff Conc.'!J38*3.78)</f>
        <v>661.5</v>
      </c>
      <c r="K38" s="313">
        <f>IF('Eff Conc.'!K38="", " ", 'Eff Conc.'!$D38*'Eff Conc.'!K38*3.78)</f>
        <v>5.4809999999999999</v>
      </c>
      <c r="L38" s="313">
        <f>IF('Eff Conc.'!L38="", " ", 'Eff Conc.'!$D38*'Eff Conc.'!L38*3.78)</f>
        <v>548.1</v>
      </c>
      <c r="M38" s="313" t="str">
        <f>IF('Eff Conc.'!M38="", " ", 'Eff Conc.'!$D38*'Eff Conc.'!M38*3.78)</f>
        <v xml:space="preserve"> </v>
      </c>
      <c r="N38" s="313">
        <f>IF('Eff Conc.'!N38="", " ", 'Eff Conc.'!$D38*'Eff Conc.'!N38*3.78)</f>
        <v>18.522000000000002</v>
      </c>
      <c r="O38" s="313">
        <f>IF('Eff Conc.'!O38="", " ", 'Eff Conc.'!$D38*'Eff Conc.'!O38*3.78)</f>
        <v>15.309000000000001</v>
      </c>
      <c r="P38" s="313">
        <f>IF('Eff Conc.'!P38="", " ", 'Eff Conc.'!$E38*'Eff Conc.'!P38*3.78)</f>
        <v>16.091459999999998</v>
      </c>
      <c r="Q38" s="313">
        <f>IF('Eff Conc.'!U38="", " ", 'Eff Conc.'!$D38*'Eff Conc.'!U38*3.78)</f>
        <v>137.97</v>
      </c>
    </row>
    <row r="39" spans="1:17" x14ac:dyDescent="0.25">
      <c r="A39" s="212">
        <f>'Eff Conc.'!A39</f>
        <v>0</v>
      </c>
      <c r="B39" s="98">
        <f>'Eff Conc.'!B39</f>
        <v>0</v>
      </c>
      <c r="C39" s="146">
        <f>'Eff Conc.'!C39</f>
        <v>0</v>
      </c>
      <c r="D39" s="270">
        <f>'Eff Conc.'!D39</f>
        <v>0</v>
      </c>
      <c r="E39" s="270">
        <f>'Eff Conc.'!E39</f>
        <v>0</v>
      </c>
      <c r="F39" s="313" t="str">
        <f>IF(OR('Eff Conc.'!F39=0,'Eff Conc.'!F39=""), " ", 'Eff Conc.'!$D39*'Eff Conc.'!F39*3.78)</f>
        <v xml:space="preserve"> </v>
      </c>
      <c r="G39" s="313" t="str">
        <f>IF(OR('Eff Conc.'!G39=0,'Eff Conc.'!G39=""), " ", 'Eff Conc.'!$D39*'Eff Conc.'!G39*3.78)</f>
        <v xml:space="preserve"> </v>
      </c>
      <c r="H39" s="313" t="str">
        <f>IF('Eff Conc.'!H39="", " ", 'Eff Conc.'!$D39*'Eff Conc.'!H39*3.78)</f>
        <v xml:space="preserve"> </v>
      </c>
      <c r="I39" s="313" t="str">
        <f>IF('Eff Conc.'!I39="", " ", 'Eff Conc.'!$D39*'Eff Conc.'!I39*3.78)</f>
        <v xml:space="preserve"> </v>
      </c>
      <c r="J39" s="313" t="str">
        <f>IF('Eff Conc.'!J39="", " ", 'Eff Conc.'!$D39*'Eff Conc.'!J39*3.78)</f>
        <v xml:space="preserve"> </v>
      </c>
      <c r="K39" s="313" t="str">
        <f>IF('Eff Conc.'!K39="", " ", 'Eff Conc.'!$D39*'Eff Conc.'!K39*3.78)</f>
        <v xml:space="preserve"> </v>
      </c>
      <c r="L39" s="313" t="str">
        <f>IF('Eff Conc.'!L39="", " ", 'Eff Conc.'!$D39*'Eff Conc.'!L39*3.78)</f>
        <v xml:space="preserve"> </v>
      </c>
      <c r="M39" s="313" t="str">
        <f>IF('Eff Conc.'!M39="", " ", 'Eff Conc.'!$D39*'Eff Conc.'!M39*3.78)</f>
        <v xml:space="preserve"> </v>
      </c>
      <c r="N39" s="313" t="str">
        <f>IF('Eff Conc.'!N39="", " ", 'Eff Conc.'!$D39*'Eff Conc.'!N39*3.78)</f>
        <v xml:space="preserve"> </v>
      </c>
      <c r="O39" s="313" t="str">
        <f>IF('Eff Conc.'!O39="", " ", 'Eff Conc.'!$D39*'Eff Conc.'!O39*3.78)</f>
        <v xml:space="preserve"> </v>
      </c>
      <c r="P39" s="313" t="str">
        <f>IF('Eff Conc.'!P39="", " ", 'Eff Conc.'!$E39*'Eff Conc.'!P39*3.78)</f>
        <v xml:space="preserve"> </v>
      </c>
      <c r="Q39" s="313" t="str">
        <f>IF('Eff Conc.'!U39="", " ", 'Eff Conc.'!$D39*'Eff Conc.'!U39*3.78)</f>
        <v xml:space="preserve"> </v>
      </c>
    </row>
    <row r="40" spans="1:17" x14ac:dyDescent="0.25">
      <c r="A40" s="212">
        <f>'Eff Conc.'!A40</f>
        <v>0</v>
      </c>
      <c r="B40" s="98">
        <f>'Eff Conc.'!B40</f>
        <v>0</v>
      </c>
      <c r="C40" s="146">
        <f>'Eff Conc.'!C40</f>
        <v>0</v>
      </c>
      <c r="D40" s="270">
        <f>'Eff Conc.'!D40</f>
        <v>0</v>
      </c>
      <c r="E40" s="270">
        <f>'Eff Conc.'!E40</f>
        <v>0</v>
      </c>
      <c r="F40" s="313" t="str">
        <f>IF(OR('Eff Conc.'!F40=0,'Eff Conc.'!F40=""), " ", 'Eff Conc.'!$D40*'Eff Conc.'!F40*3.78)</f>
        <v xml:space="preserve"> </v>
      </c>
      <c r="G40" s="313" t="str">
        <f>IF(OR('Eff Conc.'!G40=0,'Eff Conc.'!G40=""), " ", 'Eff Conc.'!$D40*'Eff Conc.'!G40*3.78)</f>
        <v xml:space="preserve"> </v>
      </c>
      <c r="H40" s="313" t="str">
        <f>IF('Eff Conc.'!H40="", " ", 'Eff Conc.'!$D40*'Eff Conc.'!H40*3.78)</f>
        <v xml:space="preserve"> </v>
      </c>
      <c r="I40" s="313" t="str">
        <f>IF('Eff Conc.'!I40="", " ", 'Eff Conc.'!$D40*'Eff Conc.'!I40*3.78)</f>
        <v xml:space="preserve"> </v>
      </c>
      <c r="J40" s="313" t="str">
        <f>IF('Eff Conc.'!J40="", " ", 'Eff Conc.'!$D40*'Eff Conc.'!J40*3.78)</f>
        <v xml:space="preserve"> </v>
      </c>
      <c r="K40" s="313" t="str">
        <f>IF('Eff Conc.'!K40="", " ", 'Eff Conc.'!$D40*'Eff Conc.'!K40*3.78)</f>
        <v xml:space="preserve"> </v>
      </c>
      <c r="L40" s="313" t="str">
        <f>IF('Eff Conc.'!L40="", " ", 'Eff Conc.'!$D40*'Eff Conc.'!L40*3.78)</f>
        <v xml:space="preserve"> </v>
      </c>
      <c r="M40" s="313" t="str">
        <f>IF('Eff Conc.'!M40="", " ", 'Eff Conc.'!$D40*'Eff Conc.'!M40*3.78)</f>
        <v xml:space="preserve"> </v>
      </c>
      <c r="N40" s="313" t="str">
        <f>IF('Eff Conc.'!N40="", " ", 'Eff Conc.'!$D40*'Eff Conc.'!N40*3.78)</f>
        <v xml:space="preserve"> </v>
      </c>
      <c r="O40" s="313" t="str">
        <f>IF('Eff Conc.'!O40="", " ", 'Eff Conc.'!$D40*'Eff Conc.'!O40*3.78)</f>
        <v xml:space="preserve"> </v>
      </c>
      <c r="P40" s="313" t="str">
        <f>IF('Eff Conc.'!P40="", " ", 'Eff Conc.'!$E40*'Eff Conc.'!P40*3.78)</f>
        <v xml:space="preserve"> </v>
      </c>
      <c r="Q40" s="313" t="str">
        <f>IF('Eff Conc.'!U40="", " ", 'Eff Conc.'!$D40*'Eff Conc.'!U40*3.78)</f>
        <v xml:space="preserve"> </v>
      </c>
    </row>
    <row r="41" spans="1:17" x14ac:dyDescent="0.25">
      <c r="A41" s="212">
        <f>'Eff Conc.'!A41</f>
        <v>0</v>
      </c>
      <c r="B41" s="98">
        <f>'Eff Conc.'!B41</f>
        <v>0</v>
      </c>
      <c r="C41" s="146">
        <f>'Eff Conc.'!C41</f>
        <v>0</v>
      </c>
      <c r="D41" s="270">
        <f>'Eff Conc.'!D41</f>
        <v>0</v>
      </c>
      <c r="E41" s="270">
        <f>'Eff Conc.'!E41</f>
        <v>0</v>
      </c>
      <c r="F41" s="313" t="str">
        <f>IF(OR('Eff Conc.'!F41=0,'Eff Conc.'!F41=""), " ", 'Eff Conc.'!$D41*'Eff Conc.'!F41*3.78)</f>
        <v xml:space="preserve"> </v>
      </c>
      <c r="G41" s="313" t="str">
        <f>IF(OR('Eff Conc.'!G41=0,'Eff Conc.'!G41=""), " ", 'Eff Conc.'!$D41*'Eff Conc.'!G41*3.78)</f>
        <v xml:space="preserve"> </v>
      </c>
      <c r="H41" s="313" t="str">
        <f>IF('Eff Conc.'!H41="", " ", 'Eff Conc.'!$D41*'Eff Conc.'!H41*3.78)</f>
        <v xml:space="preserve"> </v>
      </c>
      <c r="I41" s="313" t="str">
        <f>IF('Eff Conc.'!I41="", " ", 'Eff Conc.'!$D41*'Eff Conc.'!I41*3.78)</f>
        <v xml:space="preserve"> </v>
      </c>
      <c r="J41" s="313" t="str">
        <f>IF('Eff Conc.'!J41="", " ", 'Eff Conc.'!$D41*'Eff Conc.'!J41*3.78)</f>
        <v xml:space="preserve"> </v>
      </c>
      <c r="K41" s="313" t="str">
        <f>IF('Eff Conc.'!K41="", " ", 'Eff Conc.'!$D41*'Eff Conc.'!K41*3.78)</f>
        <v xml:space="preserve"> </v>
      </c>
      <c r="L41" s="313" t="str">
        <f>IF('Eff Conc.'!L41="", " ", 'Eff Conc.'!$D41*'Eff Conc.'!L41*3.78)</f>
        <v xml:space="preserve"> </v>
      </c>
      <c r="M41" s="313" t="str">
        <f>IF('Eff Conc.'!M41="", " ", 'Eff Conc.'!$D41*'Eff Conc.'!M41*3.78)</f>
        <v xml:space="preserve"> </v>
      </c>
      <c r="N41" s="313" t="str">
        <f>IF('Eff Conc.'!N41="", " ", 'Eff Conc.'!$D41*'Eff Conc.'!N41*3.78)</f>
        <v xml:space="preserve"> </v>
      </c>
      <c r="O41" s="313" t="str">
        <f>IF('Eff Conc.'!O41="", " ", 'Eff Conc.'!$D41*'Eff Conc.'!O41*3.78)</f>
        <v xml:space="preserve"> </v>
      </c>
      <c r="P41" s="313" t="str">
        <f>IF('Eff Conc.'!P41="", " ", 'Eff Conc.'!$E41*'Eff Conc.'!P41*3.78)</f>
        <v xml:space="preserve"> </v>
      </c>
      <c r="Q41" s="313" t="str">
        <f>IF('Eff Conc.'!U41="", " ", 'Eff Conc.'!$D41*'Eff Conc.'!U41*3.78)</f>
        <v xml:space="preserve"> </v>
      </c>
    </row>
    <row r="42" spans="1:17" x14ac:dyDescent="0.25">
      <c r="A42" s="212">
        <f>'Eff Conc.'!A42</f>
        <v>0</v>
      </c>
      <c r="B42" s="98">
        <f>'Eff Conc.'!B42</f>
        <v>0</v>
      </c>
      <c r="C42" s="146">
        <f>'Eff Conc.'!C42</f>
        <v>0</v>
      </c>
      <c r="D42" s="270">
        <f>'Eff Conc.'!D42</f>
        <v>0</v>
      </c>
      <c r="E42" s="270">
        <f>'Eff Conc.'!E42</f>
        <v>0</v>
      </c>
      <c r="F42" s="313" t="str">
        <f>IF(OR('Eff Conc.'!F42=0,'Eff Conc.'!F42=""), " ", 'Eff Conc.'!$D42*'Eff Conc.'!F42*3.78)</f>
        <v xml:space="preserve"> </v>
      </c>
      <c r="G42" s="313" t="str">
        <f>IF(OR('Eff Conc.'!G42=0,'Eff Conc.'!G42=""), " ", 'Eff Conc.'!$D42*'Eff Conc.'!G42*3.78)</f>
        <v xml:space="preserve"> </v>
      </c>
      <c r="H42" s="313" t="str">
        <f>IF('Eff Conc.'!H42="", " ", 'Eff Conc.'!$D42*'Eff Conc.'!H42*3.78)</f>
        <v xml:space="preserve"> </v>
      </c>
      <c r="I42" s="313" t="str">
        <f>IF('Eff Conc.'!I42="", " ", 'Eff Conc.'!$D42*'Eff Conc.'!I42*3.78)</f>
        <v xml:space="preserve"> </v>
      </c>
      <c r="J42" s="313" t="str">
        <f>IF('Eff Conc.'!J42="", " ", 'Eff Conc.'!$D42*'Eff Conc.'!J42*3.78)</f>
        <v xml:space="preserve"> </v>
      </c>
      <c r="K42" s="313" t="str">
        <f>IF('Eff Conc.'!K42="", " ", 'Eff Conc.'!$D42*'Eff Conc.'!K42*3.78)</f>
        <v xml:space="preserve"> </v>
      </c>
      <c r="L42" s="313" t="str">
        <f>IF('Eff Conc.'!L42="", " ", 'Eff Conc.'!$D42*'Eff Conc.'!L42*3.78)</f>
        <v xml:space="preserve"> </v>
      </c>
      <c r="M42" s="313" t="str">
        <f>IF('Eff Conc.'!M42="", " ", 'Eff Conc.'!$D42*'Eff Conc.'!M42*3.78)</f>
        <v xml:space="preserve"> </v>
      </c>
      <c r="N42" s="313" t="str">
        <f>IF('Eff Conc.'!N42="", " ", 'Eff Conc.'!$D42*'Eff Conc.'!N42*3.78)</f>
        <v xml:space="preserve"> </v>
      </c>
      <c r="O42" s="313" t="str">
        <f>IF('Eff Conc.'!O42="", " ", 'Eff Conc.'!$D42*'Eff Conc.'!O42*3.78)</f>
        <v xml:space="preserve"> </v>
      </c>
      <c r="P42" s="313" t="str">
        <f>IF('Eff Conc.'!P42="", " ", 'Eff Conc.'!$E42*'Eff Conc.'!P42*3.78)</f>
        <v xml:space="preserve"> </v>
      </c>
      <c r="Q42" s="313" t="str">
        <f>IF('Eff Conc.'!U42="", " ", 'Eff Conc.'!$D42*'Eff Conc.'!U42*3.78)</f>
        <v xml:space="preserve"> </v>
      </c>
    </row>
    <row r="43" spans="1:17" x14ac:dyDescent="0.25">
      <c r="A43" s="212">
        <f>'Eff Conc.'!A43</f>
        <v>0</v>
      </c>
      <c r="B43" s="98">
        <f>'Eff Conc.'!B43</f>
        <v>0</v>
      </c>
      <c r="C43" s="146">
        <f>'Eff Conc.'!C43</f>
        <v>0</v>
      </c>
      <c r="D43" s="270">
        <f>'Eff Conc.'!D43</f>
        <v>0</v>
      </c>
      <c r="E43" s="270">
        <f>'Eff Conc.'!E43</f>
        <v>0</v>
      </c>
      <c r="F43" s="313" t="str">
        <f>IF(OR('Eff Conc.'!F43=0,'Eff Conc.'!F43=""), " ", 'Eff Conc.'!$D43*'Eff Conc.'!F43*3.78)</f>
        <v xml:space="preserve"> </v>
      </c>
      <c r="G43" s="313" t="str">
        <f>IF(OR('Eff Conc.'!G43=0,'Eff Conc.'!G43=""), " ", 'Eff Conc.'!$D43*'Eff Conc.'!G43*3.78)</f>
        <v xml:space="preserve"> </v>
      </c>
      <c r="H43" s="313" t="str">
        <f>IF('Eff Conc.'!H43="", " ", 'Eff Conc.'!$D43*'Eff Conc.'!H43*3.78)</f>
        <v xml:space="preserve"> </v>
      </c>
      <c r="I43" s="313" t="str">
        <f>IF('Eff Conc.'!I43="", " ", 'Eff Conc.'!$D43*'Eff Conc.'!I43*3.78)</f>
        <v xml:space="preserve"> </v>
      </c>
      <c r="J43" s="313" t="str">
        <f>IF('Eff Conc.'!J43="", " ", 'Eff Conc.'!$D43*'Eff Conc.'!J43*3.78)</f>
        <v xml:space="preserve"> </v>
      </c>
      <c r="K43" s="313" t="str">
        <f>IF('Eff Conc.'!K43="", " ", 'Eff Conc.'!$D43*'Eff Conc.'!K43*3.78)</f>
        <v xml:space="preserve"> </v>
      </c>
      <c r="L43" s="313" t="str">
        <f>IF('Eff Conc.'!L43="", " ", 'Eff Conc.'!$D43*'Eff Conc.'!L43*3.78)</f>
        <v xml:space="preserve"> </v>
      </c>
      <c r="M43" s="313" t="str">
        <f>IF('Eff Conc.'!M43="", " ", 'Eff Conc.'!$D43*'Eff Conc.'!M43*3.78)</f>
        <v xml:space="preserve"> </v>
      </c>
      <c r="N43" s="313" t="str">
        <f>IF('Eff Conc.'!N43="", " ", 'Eff Conc.'!$D43*'Eff Conc.'!N43*3.78)</f>
        <v xml:space="preserve"> </v>
      </c>
      <c r="O43" s="313" t="str">
        <f>IF('Eff Conc.'!O43="", " ", 'Eff Conc.'!$D43*'Eff Conc.'!O43*3.78)</f>
        <v xml:space="preserve"> </v>
      </c>
      <c r="P43" s="313" t="str">
        <f>IF('Eff Conc.'!P43="", " ", 'Eff Conc.'!$E43*'Eff Conc.'!P43*3.78)</f>
        <v xml:space="preserve"> </v>
      </c>
      <c r="Q43" s="313" t="str">
        <f>IF('Eff Conc.'!U43="", " ", 'Eff Conc.'!$D43*'Eff Conc.'!U43*3.78)</f>
        <v xml:space="preserve"> </v>
      </c>
    </row>
    <row r="44" spans="1:17" x14ac:dyDescent="0.25">
      <c r="A44" s="212">
        <f>'Eff Conc.'!A44</f>
        <v>0</v>
      </c>
      <c r="B44" s="98">
        <f>'Eff Conc.'!B44</f>
        <v>0</v>
      </c>
      <c r="C44" s="146">
        <f>'Eff Conc.'!C44</f>
        <v>0</v>
      </c>
      <c r="D44" s="270">
        <f>'Eff Conc.'!D44</f>
        <v>0</v>
      </c>
      <c r="E44" s="270">
        <f>'Eff Conc.'!E44</f>
        <v>0</v>
      </c>
      <c r="F44" s="313" t="str">
        <f>IF(OR('Eff Conc.'!F44=0,'Eff Conc.'!F44=""), " ", 'Eff Conc.'!$D44*'Eff Conc.'!F44*3.78)</f>
        <v xml:space="preserve"> </v>
      </c>
      <c r="G44" s="313" t="str">
        <f>IF(OR('Eff Conc.'!G44=0,'Eff Conc.'!G44=""), " ", 'Eff Conc.'!$D44*'Eff Conc.'!G44*3.78)</f>
        <v xml:space="preserve"> </v>
      </c>
      <c r="H44" s="313" t="str">
        <f>IF('Eff Conc.'!H44="", " ", 'Eff Conc.'!$D44*'Eff Conc.'!H44*3.78)</f>
        <v xml:space="preserve"> </v>
      </c>
      <c r="I44" s="313" t="str">
        <f>IF('Eff Conc.'!I44="", " ", 'Eff Conc.'!$D44*'Eff Conc.'!I44*3.78)</f>
        <v xml:space="preserve"> </v>
      </c>
      <c r="J44" s="313" t="str">
        <f>IF('Eff Conc.'!J44="", " ", 'Eff Conc.'!$D44*'Eff Conc.'!J44*3.78)</f>
        <v xml:space="preserve"> </v>
      </c>
      <c r="K44" s="313" t="str">
        <f>IF('Eff Conc.'!K44="", " ", 'Eff Conc.'!$D44*'Eff Conc.'!K44*3.78)</f>
        <v xml:space="preserve"> </v>
      </c>
      <c r="L44" s="313" t="str">
        <f>IF('Eff Conc.'!L44="", " ", 'Eff Conc.'!$D44*'Eff Conc.'!L44*3.78)</f>
        <v xml:space="preserve"> </v>
      </c>
      <c r="M44" s="313" t="str">
        <f>IF('Eff Conc.'!M44="", " ", 'Eff Conc.'!$D44*'Eff Conc.'!M44*3.78)</f>
        <v xml:space="preserve"> </v>
      </c>
      <c r="N44" s="313" t="str">
        <f>IF('Eff Conc.'!N44="", " ", 'Eff Conc.'!$D44*'Eff Conc.'!N44*3.78)</f>
        <v xml:space="preserve"> </v>
      </c>
      <c r="O44" s="313" t="str">
        <f>IF('Eff Conc.'!O44="", " ", 'Eff Conc.'!$D44*'Eff Conc.'!O44*3.78)</f>
        <v xml:space="preserve"> </v>
      </c>
      <c r="P44" s="313" t="str">
        <f>IF('Eff Conc.'!P44="", " ", 'Eff Conc.'!$E44*'Eff Conc.'!P44*3.78)</f>
        <v xml:space="preserve"> </v>
      </c>
      <c r="Q44" s="313" t="str">
        <f>IF('Eff Conc.'!U44="", " ", 'Eff Conc.'!$D44*'Eff Conc.'!U44*3.78)</f>
        <v xml:space="preserve"> </v>
      </c>
    </row>
    <row r="45" spans="1:17" x14ac:dyDescent="0.25">
      <c r="A45" s="212">
        <f>'Eff Conc.'!A45</f>
        <v>0</v>
      </c>
      <c r="B45" s="98">
        <f>'Eff Conc.'!B45</f>
        <v>0</v>
      </c>
      <c r="C45" s="146">
        <f>'Eff Conc.'!C45</f>
        <v>0</v>
      </c>
      <c r="D45" s="270">
        <f>'Eff Conc.'!D45</f>
        <v>0</v>
      </c>
      <c r="E45" s="270">
        <f>'Eff Conc.'!E45</f>
        <v>0</v>
      </c>
      <c r="F45" s="313" t="str">
        <f>IF(OR('Eff Conc.'!F45=0,'Eff Conc.'!F45=""), " ", 'Eff Conc.'!$D45*'Eff Conc.'!F45*3.78)</f>
        <v xml:space="preserve"> </v>
      </c>
      <c r="G45" s="313" t="str">
        <f>IF(OR('Eff Conc.'!G45=0,'Eff Conc.'!G45=""), " ", 'Eff Conc.'!$D45*'Eff Conc.'!G45*3.78)</f>
        <v xml:space="preserve"> </v>
      </c>
      <c r="H45" s="313" t="str">
        <f>IF('Eff Conc.'!H45="", " ", 'Eff Conc.'!$D45*'Eff Conc.'!H45*3.78)</f>
        <v xml:space="preserve"> </v>
      </c>
      <c r="I45" s="313" t="str">
        <f>IF('Eff Conc.'!I45="", " ", 'Eff Conc.'!$D45*'Eff Conc.'!I45*3.78)</f>
        <v xml:space="preserve"> </v>
      </c>
      <c r="J45" s="313" t="str">
        <f>IF('Eff Conc.'!J45="", " ", 'Eff Conc.'!$D45*'Eff Conc.'!J45*3.78)</f>
        <v xml:space="preserve"> </v>
      </c>
      <c r="K45" s="313" t="str">
        <f>IF('Eff Conc.'!K45="", " ", 'Eff Conc.'!$D45*'Eff Conc.'!K45*3.78)</f>
        <v xml:space="preserve"> </v>
      </c>
      <c r="L45" s="313" t="str">
        <f>IF('Eff Conc.'!L45="", " ", 'Eff Conc.'!$D45*'Eff Conc.'!L45*3.78)</f>
        <v xml:space="preserve"> </v>
      </c>
      <c r="M45" s="313" t="str">
        <f>IF('Eff Conc.'!M45="", " ", 'Eff Conc.'!$D45*'Eff Conc.'!M45*3.78)</f>
        <v xml:space="preserve"> </v>
      </c>
      <c r="N45" s="313" t="str">
        <f>IF('Eff Conc.'!N45="", " ", 'Eff Conc.'!$D45*'Eff Conc.'!N45*3.78)</f>
        <v xml:space="preserve"> </v>
      </c>
      <c r="O45" s="313" t="str">
        <f>IF('Eff Conc.'!O45="", " ", 'Eff Conc.'!$D45*'Eff Conc.'!O45*3.78)</f>
        <v xml:space="preserve"> </v>
      </c>
      <c r="P45" s="313" t="str">
        <f>IF('Eff Conc.'!P45="", " ", 'Eff Conc.'!$E45*'Eff Conc.'!P45*3.78)</f>
        <v xml:space="preserve"> </v>
      </c>
      <c r="Q45" s="313" t="str">
        <f>IF('Eff Conc.'!U45="", " ", 'Eff Conc.'!$D45*'Eff Conc.'!U45*3.78)</f>
        <v xml:space="preserve"> </v>
      </c>
    </row>
    <row r="46" spans="1:17" x14ac:dyDescent="0.25">
      <c r="A46" s="212">
        <f>'Eff Conc.'!A46</f>
        <v>0</v>
      </c>
      <c r="B46" s="98">
        <f>'Eff Conc.'!B46</f>
        <v>0</v>
      </c>
      <c r="C46" s="146">
        <f>'Eff Conc.'!C46</f>
        <v>0</v>
      </c>
      <c r="D46" s="270">
        <f>'Eff Conc.'!D46</f>
        <v>0</v>
      </c>
      <c r="E46" s="270">
        <f>'Eff Conc.'!E46</f>
        <v>0</v>
      </c>
      <c r="F46" s="313" t="str">
        <f>IF(OR('Eff Conc.'!F46=0,'Eff Conc.'!F46=""), " ", 'Eff Conc.'!$D46*'Eff Conc.'!F46*3.78)</f>
        <v xml:space="preserve"> </v>
      </c>
      <c r="G46" s="313" t="str">
        <f>IF(OR('Eff Conc.'!G46=0,'Eff Conc.'!G46=""), " ", 'Eff Conc.'!$D46*'Eff Conc.'!G46*3.78)</f>
        <v xml:space="preserve"> </v>
      </c>
      <c r="H46" s="313" t="str">
        <f>IF('Eff Conc.'!H46="", " ", 'Eff Conc.'!$D46*'Eff Conc.'!H46*3.78)</f>
        <v xml:space="preserve"> </v>
      </c>
      <c r="I46" s="313" t="str">
        <f>IF('Eff Conc.'!I46="", " ", 'Eff Conc.'!$D46*'Eff Conc.'!I46*3.78)</f>
        <v xml:space="preserve"> </v>
      </c>
      <c r="J46" s="313" t="str">
        <f>IF('Eff Conc.'!J46="", " ", 'Eff Conc.'!$D46*'Eff Conc.'!J46*3.78)</f>
        <v xml:space="preserve"> </v>
      </c>
      <c r="K46" s="313" t="str">
        <f>IF('Eff Conc.'!K46="", " ", 'Eff Conc.'!$D46*'Eff Conc.'!K46*3.78)</f>
        <v xml:space="preserve"> </v>
      </c>
      <c r="L46" s="313" t="str">
        <f>IF('Eff Conc.'!L46="", " ", 'Eff Conc.'!$D46*'Eff Conc.'!L46*3.78)</f>
        <v xml:space="preserve"> </v>
      </c>
      <c r="M46" s="313" t="str">
        <f>IF('Eff Conc.'!M46="", " ", 'Eff Conc.'!$D46*'Eff Conc.'!M46*3.78)</f>
        <v xml:space="preserve"> </v>
      </c>
      <c r="N46" s="313" t="str">
        <f>IF('Eff Conc.'!N46="", " ", 'Eff Conc.'!$D46*'Eff Conc.'!N46*3.78)</f>
        <v xml:space="preserve"> </v>
      </c>
      <c r="O46" s="313" t="str">
        <f>IF('Eff Conc.'!O46="", " ", 'Eff Conc.'!$D46*'Eff Conc.'!O46*3.78)</f>
        <v xml:space="preserve"> </v>
      </c>
      <c r="P46" s="313" t="str">
        <f>IF('Eff Conc.'!P46="", " ", 'Eff Conc.'!$E46*'Eff Conc.'!P46*3.78)</f>
        <v xml:space="preserve"> </v>
      </c>
      <c r="Q46" s="313" t="str">
        <f>IF('Eff Conc.'!U46="", " ", 'Eff Conc.'!$D46*'Eff Conc.'!U46*3.78)</f>
        <v xml:space="preserve"> </v>
      </c>
    </row>
    <row r="47" spans="1:17" x14ac:dyDescent="0.25">
      <c r="A47" s="212">
        <f>'Eff Conc.'!A47</f>
        <v>0</v>
      </c>
      <c r="B47" s="98">
        <f>'Eff Conc.'!B47</f>
        <v>0</v>
      </c>
      <c r="C47" s="146">
        <f>'Eff Conc.'!C47</f>
        <v>0</v>
      </c>
      <c r="D47" s="270">
        <f>'Eff Conc.'!D47</f>
        <v>0</v>
      </c>
      <c r="E47" s="270">
        <f>'Eff Conc.'!E47</f>
        <v>0</v>
      </c>
      <c r="F47" s="313" t="str">
        <f>IF(OR('Eff Conc.'!F47=0,'Eff Conc.'!F47=""), " ", 'Eff Conc.'!$D47*'Eff Conc.'!F47*3.78)</f>
        <v xml:space="preserve"> </v>
      </c>
      <c r="G47" s="313" t="str">
        <f>IF(OR('Eff Conc.'!G47=0,'Eff Conc.'!G47=""), " ", 'Eff Conc.'!$D47*'Eff Conc.'!G47*3.78)</f>
        <v xml:space="preserve"> </v>
      </c>
      <c r="H47" s="313" t="str">
        <f>IF('Eff Conc.'!H47="", " ", 'Eff Conc.'!$D47*'Eff Conc.'!H47*3.78)</f>
        <v xml:space="preserve"> </v>
      </c>
      <c r="I47" s="313" t="str">
        <f>IF('Eff Conc.'!I47="", " ", 'Eff Conc.'!$D47*'Eff Conc.'!I47*3.78)</f>
        <v xml:space="preserve"> </v>
      </c>
      <c r="J47" s="313" t="str">
        <f>IF('Eff Conc.'!J47="", " ", 'Eff Conc.'!$D47*'Eff Conc.'!J47*3.78)</f>
        <v xml:space="preserve"> </v>
      </c>
      <c r="K47" s="313" t="str">
        <f>IF('Eff Conc.'!K47="", " ", 'Eff Conc.'!$D47*'Eff Conc.'!K47*3.78)</f>
        <v xml:space="preserve"> </v>
      </c>
      <c r="L47" s="313" t="str">
        <f>IF('Eff Conc.'!L47="", " ", 'Eff Conc.'!$D47*'Eff Conc.'!L47*3.78)</f>
        <v xml:space="preserve"> </v>
      </c>
      <c r="M47" s="313" t="str">
        <f>IF('Eff Conc.'!M47="", " ", 'Eff Conc.'!$D47*'Eff Conc.'!M47*3.78)</f>
        <v xml:space="preserve"> </v>
      </c>
      <c r="N47" s="313" t="str">
        <f>IF('Eff Conc.'!N47="", " ", 'Eff Conc.'!$D47*'Eff Conc.'!N47*3.78)</f>
        <v xml:space="preserve"> </v>
      </c>
      <c r="O47" s="313" t="str">
        <f>IF('Eff Conc.'!O47="", " ", 'Eff Conc.'!$D47*'Eff Conc.'!O47*3.78)</f>
        <v xml:space="preserve"> </v>
      </c>
      <c r="P47" s="313" t="str">
        <f>IF('Eff Conc.'!P47="", " ", 'Eff Conc.'!$E47*'Eff Conc.'!P47*3.78)</f>
        <v xml:space="preserve"> </v>
      </c>
      <c r="Q47" s="313" t="str">
        <f>IF('Eff Conc.'!U47="", " ", 'Eff Conc.'!$D47*'Eff Conc.'!U47*3.78)</f>
        <v xml:space="preserve"> </v>
      </c>
    </row>
    <row r="48" spans="1:17" x14ac:dyDescent="0.25">
      <c r="A48" s="212">
        <f>'Eff Conc.'!A48</f>
        <v>0</v>
      </c>
      <c r="B48" s="98">
        <f>'Eff Conc.'!B48</f>
        <v>0</v>
      </c>
      <c r="C48" s="146">
        <f>'Eff Conc.'!C48</f>
        <v>0</v>
      </c>
      <c r="D48" s="270">
        <f>'Eff Conc.'!D48</f>
        <v>0</v>
      </c>
      <c r="E48" s="270">
        <f>'Eff Conc.'!E48</f>
        <v>0</v>
      </c>
      <c r="F48" s="313" t="str">
        <f>IF(OR('Eff Conc.'!F48=0,'Eff Conc.'!F48=""), " ", 'Eff Conc.'!$D48*'Eff Conc.'!F48*3.78)</f>
        <v xml:space="preserve"> </v>
      </c>
      <c r="G48" s="313" t="str">
        <f>IF(OR('Eff Conc.'!G48=0,'Eff Conc.'!G48=""), " ", 'Eff Conc.'!$D48*'Eff Conc.'!G48*3.78)</f>
        <v xml:space="preserve"> </v>
      </c>
      <c r="H48" s="313" t="str">
        <f>IF('Eff Conc.'!H48="", " ", 'Eff Conc.'!$D48*'Eff Conc.'!H48*3.78)</f>
        <v xml:space="preserve"> </v>
      </c>
      <c r="I48" s="313" t="str">
        <f>IF('Eff Conc.'!I48="", " ", 'Eff Conc.'!$D48*'Eff Conc.'!I48*3.78)</f>
        <v xml:space="preserve"> </v>
      </c>
      <c r="J48" s="313" t="str">
        <f>IF('Eff Conc.'!J48="", " ", 'Eff Conc.'!$D48*'Eff Conc.'!J48*3.78)</f>
        <v xml:space="preserve"> </v>
      </c>
      <c r="K48" s="313" t="str">
        <f>IF('Eff Conc.'!K48="", " ", 'Eff Conc.'!$D48*'Eff Conc.'!K48*3.78)</f>
        <v xml:space="preserve"> </v>
      </c>
      <c r="L48" s="313" t="str">
        <f>IF('Eff Conc.'!L48="", " ", 'Eff Conc.'!$D48*'Eff Conc.'!L48*3.78)</f>
        <v xml:space="preserve"> </v>
      </c>
      <c r="M48" s="313" t="str">
        <f>IF('Eff Conc.'!M48="", " ", 'Eff Conc.'!$D48*'Eff Conc.'!M48*3.78)</f>
        <v xml:space="preserve"> </v>
      </c>
      <c r="N48" s="313" t="str">
        <f>IF('Eff Conc.'!N48="", " ", 'Eff Conc.'!$D48*'Eff Conc.'!N48*3.78)</f>
        <v xml:space="preserve"> </v>
      </c>
      <c r="O48" s="313" t="str">
        <f>IF('Eff Conc.'!O48="", " ", 'Eff Conc.'!$D48*'Eff Conc.'!O48*3.78)</f>
        <v xml:space="preserve"> </v>
      </c>
      <c r="P48" s="313" t="str">
        <f>IF('Eff Conc.'!P48="", " ", 'Eff Conc.'!$E48*'Eff Conc.'!P48*3.78)</f>
        <v xml:space="preserve"> </v>
      </c>
      <c r="Q48" s="313" t="str">
        <f>IF('Eff Conc.'!U48="", " ", 'Eff Conc.'!$D48*'Eff Conc.'!U48*3.78)</f>
        <v xml:space="preserve"> </v>
      </c>
    </row>
    <row r="49" spans="1:17" x14ac:dyDescent="0.25">
      <c r="A49" s="212">
        <f>'Eff Conc.'!A49</f>
        <v>0</v>
      </c>
      <c r="B49" s="98">
        <f>'Eff Conc.'!B49</f>
        <v>0</v>
      </c>
      <c r="C49" s="146">
        <f>'Eff Conc.'!C49</f>
        <v>0</v>
      </c>
      <c r="D49" s="270">
        <f>'Eff Conc.'!D49</f>
        <v>0</v>
      </c>
      <c r="E49" s="270">
        <f>'Eff Conc.'!E49</f>
        <v>0</v>
      </c>
      <c r="F49" s="313" t="str">
        <f>IF(OR('Eff Conc.'!F49=0,'Eff Conc.'!F49=""), " ", 'Eff Conc.'!$D49*'Eff Conc.'!F49*3.78)</f>
        <v xml:space="preserve"> </v>
      </c>
      <c r="G49" s="313" t="str">
        <f>IF(OR('Eff Conc.'!G49=0,'Eff Conc.'!G49=""), " ", 'Eff Conc.'!$D49*'Eff Conc.'!G49*3.78)</f>
        <v xml:space="preserve"> </v>
      </c>
      <c r="H49" s="313" t="str">
        <f>IF('Eff Conc.'!H49="", " ", 'Eff Conc.'!$D49*'Eff Conc.'!H49*3.78)</f>
        <v xml:space="preserve"> </v>
      </c>
      <c r="I49" s="313" t="str">
        <f>IF('Eff Conc.'!I49="", " ", 'Eff Conc.'!$D49*'Eff Conc.'!I49*3.78)</f>
        <v xml:space="preserve"> </v>
      </c>
      <c r="J49" s="313" t="str">
        <f>IF('Eff Conc.'!J49="", " ", 'Eff Conc.'!$D49*'Eff Conc.'!J49*3.78)</f>
        <v xml:space="preserve"> </v>
      </c>
      <c r="K49" s="313" t="str">
        <f>IF('Eff Conc.'!K49="", " ", 'Eff Conc.'!$D49*'Eff Conc.'!K49*3.78)</f>
        <v xml:space="preserve"> </v>
      </c>
      <c r="L49" s="313" t="str">
        <f>IF('Eff Conc.'!L49="", " ", 'Eff Conc.'!$D49*'Eff Conc.'!L49*3.78)</f>
        <v xml:space="preserve"> </v>
      </c>
      <c r="M49" s="313" t="str">
        <f>IF('Eff Conc.'!M49="", " ", 'Eff Conc.'!$D49*'Eff Conc.'!M49*3.78)</f>
        <v xml:space="preserve"> </v>
      </c>
      <c r="N49" s="313" t="str">
        <f>IF('Eff Conc.'!N49="", " ", 'Eff Conc.'!$D49*'Eff Conc.'!N49*3.78)</f>
        <v xml:space="preserve"> </v>
      </c>
      <c r="O49" s="313" t="str">
        <f>IF('Eff Conc.'!O49="", " ", 'Eff Conc.'!$D49*'Eff Conc.'!O49*3.78)</f>
        <v xml:space="preserve"> </v>
      </c>
      <c r="P49" s="313" t="str">
        <f>IF('Eff Conc.'!P49="", " ", 'Eff Conc.'!$E49*'Eff Conc.'!P49*3.78)</f>
        <v xml:space="preserve"> </v>
      </c>
      <c r="Q49" s="313" t="str">
        <f>IF('Eff Conc.'!U49="", " ", 'Eff Conc.'!$D49*'Eff Conc.'!U49*3.78)</f>
        <v xml:space="preserve"> </v>
      </c>
    </row>
    <row r="50" spans="1:17" x14ac:dyDescent="0.25">
      <c r="A50" s="212">
        <f>'Eff Conc.'!A50</f>
        <v>0</v>
      </c>
      <c r="B50" s="98">
        <f>'Eff Conc.'!B50</f>
        <v>0</v>
      </c>
      <c r="C50" s="146">
        <f>'Eff Conc.'!C50</f>
        <v>0</v>
      </c>
      <c r="D50" s="270">
        <f>'Eff Conc.'!D50</f>
        <v>0</v>
      </c>
      <c r="E50" s="270">
        <f>'Eff Conc.'!E50</f>
        <v>0</v>
      </c>
      <c r="F50" s="313" t="str">
        <f>IF(OR('Eff Conc.'!F50=0,'Eff Conc.'!F50=""), " ", 'Eff Conc.'!$D50*'Eff Conc.'!F50*3.78)</f>
        <v xml:space="preserve"> </v>
      </c>
      <c r="G50" s="313" t="str">
        <f>IF(OR('Eff Conc.'!G50=0,'Eff Conc.'!G50=""), " ", 'Eff Conc.'!$D50*'Eff Conc.'!G50*3.78)</f>
        <v xml:space="preserve"> </v>
      </c>
      <c r="H50" s="313" t="str">
        <f>IF('Eff Conc.'!H50="", " ", 'Eff Conc.'!$D50*'Eff Conc.'!H50*3.78)</f>
        <v xml:space="preserve"> </v>
      </c>
      <c r="I50" s="313" t="str">
        <f>IF('Eff Conc.'!I50="", " ", 'Eff Conc.'!$D50*'Eff Conc.'!I50*3.78)</f>
        <v xml:space="preserve"> </v>
      </c>
      <c r="J50" s="313" t="str">
        <f>IF('Eff Conc.'!J50="", " ", 'Eff Conc.'!$D50*'Eff Conc.'!J50*3.78)</f>
        <v xml:space="preserve"> </v>
      </c>
      <c r="K50" s="313" t="str">
        <f>IF('Eff Conc.'!K50="", " ", 'Eff Conc.'!$D50*'Eff Conc.'!K50*3.78)</f>
        <v xml:space="preserve"> </v>
      </c>
      <c r="L50" s="313" t="str">
        <f>IF('Eff Conc.'!L50="", " ", 'Eff Conc.'!$D50*'Eff Conc.'!L50*3.78)</f>
        <v xml:space="preserve"> </v>
      </c>
      <c r="M50" s="313" t="str">
        <f>IF('Eff Conc.'!M50="", " ", 'Eff Conc.'!$D50*'Eff Conc.'!M50*3.78)</f>
        <v xml:space="preserve"> </v>
      </c>
      <c r="N50" s="313" t="str">
        <f>IF('Eff Conc.'!N50="", " ", 'Eff Conc.'!$D50*'Eff Conc.'!N50*3.78)</f>
        <v xml:space="preserve"> </v>
      </c>
      <c r="O50" s="313" t="str">
        <f>IF('Eff Conc.'!O50="", " ", 'Eff Conc.'!$D50*'Eff Conc.'!O50*3.78)</f>
        <v xml:space="preserve"> </v>
      </c>
      <c r="P50" s="313" t="str">
        <f>IF('Eff Conc.'!P50="", " ", 'Eff Conc.'!$E50*'Eff Conc.'!P50*3.78)</f>
        <v xml:space="preserve"> </v>
      </c>
      <c r="Q50" s="313" t="str">
        <f>IF('Eff Conc.'!U50="", " ", 'Eff Conc.'!$D50*'Eff Conc.'!U50*3.78)</f>
        <v xml:space="preserve"> </v>
      </c>
    </row>
    <row r="51" spans="1:17" x14ac:dyDescent="0.25">
      <c r="A51" s="212">
        <f>'Eff Conc.'!A51</f>
        <v>0</v>
      </c>
      <c r="B51" s="98">
        <f>'Eff Conc.'!B51</f>
        <v>0</v>
      </c>
      <c r="C51" s="146">
        <f>'Eff Conc.'!C51</f>
        <v>0</v>
      </c>
      <c r="D51" s="270">
        <f>'Eff Conc.'!D51</f>
        <v>0</v>
      </c>
      <c r="E51" s="270">
        <f>'Eff Conc.'!E51</f>
        <v>0</v>
      </c>
      <c r="F51" s="313" t="str">
        <f>IF(OR('Eff Conc.'!F51=0,'Eff Conc.'!F51=""), " ", 'Eff Conc.'!$D51*'Eff Conc.'!F51*3.78)</f>
        <v xml:space="preserve"> </v>
      </c>
      <c r="G51" s="313" t="str">
        <f>IF(OR('Eff Conc.'!G51=0,'Eff Conc.'!G51=""), " ", 'Eff Conc.'!$D51*'Eff Conc.'!G51*3.78)</f>
        <v xml:space="preserve"> </v>
      </c>
      <c r="H51" s="313" t="str">
        <f>IF('Eff Conc.'!H51="", " ", 'Eff Conc.'!$D51*'Eff Conc.'!H51*3.78)</f>
        <v xml:space="preserve"> </v>
      </c>
      <c r="I51" s="313" t="str">
        <f>IF('Eff Conc.'!I51="", " ", 'Eff Conc.'!$D51*'Eff Conc.'!I51*3.78)</f>
        <v xml:space="preserve"> </v>
      </c>
      <c r="J51" s="313" t="str">
        <f>IF('Eff Conc.'!J51="", " ", 'Eff Conc.'!$D51*'Eff Conc.'!J51*3.78)</f>
        <v xml:space="preserve"> </v>
      </c>
      <c r="K51" s="313" t="str">
        <f>IF('Eff Conc.'!K51="", " ", 'Eff Conc.'!$D51*'Eff Conc.'!K51*3.78)</f>
        <v xml:space="preserve"> </v>
      </c>
      <c r="L51" s="313" t="str">
        <f>IF('Eff Conc.'!L51="", " ", 'Eff Conc.'!$D51*'Eff Conc.'!L51*3.78)</f>
        <v xml:space="preserve"> </v>
      </c>
      <c r="M51" s="313" t="str">
        <f>IF('Eff Conc.'!M51="", " ", 'Eff Conc.'!$D51*'Eff Conc.'!M51*3.78)</f>
        <v xml:space="preserve"> </v>
      </c>
      <c r="N51" s="313" t="str">
        <f>IF('Eff Conc.'!N51="", " ", 'Eff Conc.'!$D51*'Eff Conc.'!N51*3.78)</f>
        <v xml:space="preserve"> </v>
      </c>
      <c r="O51" s="313" t="str">
        <f>IF('Eff Conc.'!O51="", " ", 'Eff Conc.'!$D51*'Eff Conc.'!O51*3.78)</f>
        <v xml:space="preserve"> </v>
      </c>
      <c r="P51" s="313" t="str">
        <f>IF('Eff Conc.'!P51="", " ", 'Eff Conc.'!$E51*'Eff Conc.'!P51*3.78)</f>
        <v xml:space="preserve"> </v>
      </c>
      <c r="Q51" s="313" t="str">
        <f>IF('Eff Conc.'!U51="", " ", 'Eff Conc.'!$D51*'Eff Conc.'!U51*3.78)</f>
        <v xml:space="preserve"> </v>
      </c>
    </row>
    <row r="52" spans="1:17" x14ac:dyDescent="0.25">
      <c r="A52" s="212">
        <f>'Eff Conc.'!A52</f>
        <v>0</v>
      </c>
      <c r="B52" s="98">
        <f>'Eff Conc.'!B52</f>
        <v>0</v>
      </c>
      <c r="C52" s="146">
        <f>'Eff Conc.'!C52</f>
        <v>0</v>
      </c>
      <c r="D52" s="270">
        <f>'Eff Conc.'!D52</f>
        <v>0</v>
      </c>
      <c r="E52" s="270">
        <f>'Eff Conc.'!E52</f>
        <v>0</v>
      </c>
      <c r="F52" s="313" t="str">
        <f>IF(OR('Eff Conc.'!F52=0,'Eff Conc.'!F52=""), " ", 'Eff Conc.'!$D52*'Eff Conc.'!F52*3.78)</f>
        <v xml:space="preserve"> </v>
      </c>
      <c r="G52" s="313" t="str">
        <f>IF(OR('Eff Conc.'!G52=0,'Eff Conc.'!G52=""), " ", 'Eff Conc.'!$D52*'Eff Conc.'!G52*3.78)</f>
        <v xml:space="preserve"> </v>
      </c>
      <c r="H52" s="313" t="str">
        <f>IF('Eff Conc.'!H52="", " ", 'Eff Conc.'!$D52*'Eff Conc.'!H52*3.78)</f>
        <v xml:space="preserve"> </v>
      </c>
      <c r="I52" s="313" t="str">
        <f>IF('Eff Conc.'!I52="", " ", 'Eff Conc.'!$D52*'Eff Conc.'!I52*3.78)</f>
        <v xml:space="preserve"> </v>
      </c>
      <c r="J52" s="313" t="str">
        <f>IF('Eff Conc.'!J52="", " ", 'Eff Conc.'!$D52*'Eff Conc.'!J52*3.78)</f>
        <v xml:space="preserve"> </v>
      </c>
      <c r="K52" s="313" t="str">
        <f>IF('Eff Conc.'!K52="", " ", 'Eff Conc.'!$D52*'Eff Conc.'!K52*3.78)</f>
        <v xml:space="preserve"> </v>
      </c>
      <c r="L52" s="313" t="str">
        <f>IF('Eff Conc.'!L52="", " ", 'Eff Conc.'!$D52*'Eff Conc.'!L52*3.78)</f>
        <v xml:space="preserve"> </v>
      </c>
      <c r="M52" s="313" t="str">
        <f>IF('Eff Conc.'!M52="", " ", 'Eff Conc.'!$D52*'Eff Conc.'!M52*3.78)</f>
        <v xml:space="preserve"> </v>
      </c>
      <c r="N52" s="313" t="str">
        <f>IF('Eff Conc.'!N52="", " ", 'Eff Conc.'!$D52*'Eff Conc.'!N52*3.78)</f>
        <v xml:space="preserve"> </v>
      </c>
      <c r="O52" s="313" t="str">
        <f>IF('Eff Conc.'!O52="", " ", 'Eff Conc.'!$D52*'Eff Conc.'!O52*3.78)</f>
        <v xml:space="preserve"> </v>
      </c>
      <c r="P52" s="313" t="str">
        <f>IF('Eff Conc.'!P52="", " ", 'Eff Conc.'!$E52*'Eff Conc.'!P52*3.78)</f>
        <v xml:space="preserve"> </v>
      </c>
      <c r="Q52" s="313" t="str">
        <f>IF('Eff Conc.'!U52="", " ", 'Eff Conc.'!$D52*'Eff Conc.'!U52*3.78)</f>
        <v xml:space="preserve"> </v>
      </c>
    </row>
    <row r="53" spans="1:17" ht="15" customHeight="1" x14ac:dyDescent="0.25">
      <c r="A53" s="212">
        <f>'Eff Conc.'!A53</f>
        <v>0</v>
      </c>
      <c r="B53" s="98">
        <f>'Eff Conc.'!B53</f>
        <v>0</v>
      </c>
      <c r="C53" s="146">
        <f>'Eff Conc.'!C53</f>
        <v>0</v>
      </c>
      <c r="D53" s="270">
        <f>'Eff Conc.'!D53</f>
        <v>0</v>
      </c>
      <c r="E53" s="270">
        <f>'Eff Conc.'!E53</f>
        <v>0</v>
      </c>
      <c r="F53" s="313" t="str">
        <f>IF(OR('Eff Conc.'!F53=0,'Eff Conc.'!F53=""), " ", 'Eff Conc.'!$D53*'Eff Conc.'!F53*3.78)</f>
        <v xml:space="preserve"> </v>
      </c>
      <c r="G53" s="313" t="str">
        <f>IF(OR('Eff Conc.'!G53=0,'Eff Conc.'!G53=""), " ", 'Eff Conc.'!$D53*'Eff Conc.'!G53*3.78)</f>
        <v xml:space="preserve"> </v>
      </c>
      <c r="H53" s="313" t="str">
        <f>IF('Eff Conc.'!H53="", " ", 'Eff Conc.'!$D53*'Eff Conc.'!H53*3.78)</f>
        <v xml:space="preserve"> </v>
      </c>
      <c r="I53" s="313" t="str">
        <f>IF('Eff Conc.'!I53="", " ", 'Eff Conc.'!$D53*'Eff Conc.'!I53*3.78)</f>
        <v xml:space="preserve"> </v>
      </c>
      <c r="J53" s="313" t="str">
        <f>IF('Eff Conc.'!J53="", " ", 'Eff Conc.'!$D53*'Eff Conc.'!J53*3.78)</f>
        <v xml:space="preserve"> </v>
      </c>
      <c r="K53" s="313" t="str">
        <f>IF('Eff Conc.'!K53="", " ", 'Eff Conc.'!$D53*'Eff Conc.'!K53*3.78)</f>
        <v xml:space="preserve"> </v>
      </c>
      <c r="L53" s="313" t="str">
        <f>IF('Eff Conc.'!L53="", " ", 'Eff Conc.'!$D53*'Eff Conc.'!L53*3.78)</f>
        <v xml:space="preserve"> </v>
      </c>
      <c r="M53" s="313" t="str">
        <f>IF('Eff Conc.'!M53="", " ", 'Eff Conc.'!$D53*'Eff Conc.'!M53*3.78)</f>
        <v xml:space="preserve"> </v>
      </c>
      <c r="N53" s="313" t="str">
        <f>IF('Eff Conc.'!N53="", " ", 'Eff Conc.'!$D53*'Eff Conc.'!N53*3.78)</f>
        <v xml:space="preserve"> </v>
      </c>
      <c r="O53" s="313" t="str">
        <f>IF('Eff Conc.'!O53="", " ", 'Eff Conc.'!$D53*'Eff Conc.'!O53*3.78)</f>
        <v xml:space="preserve"> </v>
      </c>
      <c r="P53" s="313" t="str">
        <f>IF('Eff Conc.'!P53="", " ", 'Eff Conc.'!$E53*'Eff Conc.'!P53*3.78)</f>
        <v xml:space="preserve"> </v>
      </c>
      <c r="Q53" s="313" t="str">
        <f>IF('Eff Conc.'!U53="", " ", 'Eff Conc.'!$D53*'Eff Conc.'!U53*3.78)</f>
        <v xml:space="preserve"> </v>
      </c>
    </row>
    <row r="54" spans="1:17" x14ac:dyDescent="0.25">
      <c r="A54" s="212">
        <f>'Eff Conc.'!A54</f>
        <v>0</v>
      </c>
      <c r="B54" s="98">
        <f>'Eff Conc.'!B54</f>
        <v>0</v>
      </c>
      <c r="C54" s="146">
        <f>'Eff Conc.'!C54</f>
        <v>0</v>
      </c>
      <c r="D54" s="270">
        <f>'Eff Conc.'!D54</f>
        <v>0</v>
      </c>
      <c r="E54" s="270">
        <f>'Eff Conc.'!E54</f>
        <v>0</v>
      </c>
      <c r="F54" s="313" t="str">
        <f>IF(OR('Eff Conc.'!F54=0,'Eff Conc.'!F54=""), " ", 'Eff Conc.'!$D54*'Eff Conc.'!F54*3.78)</f>
        <v xml:space="preserve"> </v>
      </c>
      <c r="G54" s="313" t="str">
        <f>IF(OR('Eff Conc.'!G54=0,'Eff Conc.'!G54=""), " ", 'Eff Conc.'!$D54*'Eff Conc.'!G54*3.78)</f>
        <v xml:space="preserve"> </v>
      </c>
      <c r="H54" s="313" t="str">
        <f>IF('Eff Conc.'!H54="", " ", 'Eff Conc.'!$D54*'Eff Conc.'!H54*3.78)</f>
        <v xml:space="preserve"> </v>
      </c>
      <c r="I54" s="313" t="str">
        <f>IF('Eff Conc.'!I54="", " ", 'Eff Conc.'!$D54*'Eff Conc.'!I54*3.78)</f>
        <v xml:space="preserve"> </v>
      </c>
      <c r="J54" s="313" t="str">
        <f>IF('Eff Conc.'!J54="", " ", 'Eff Conc.'!$D54*'Eff Conc.'!J54*3.78)</f>
        <v xml:space="preserve"> </v>
      </c>
      <c r="K54" s="313" t="str">
        <f>IF('Eff Conc.'!K54="", " ", 'Eff Conc.'!$D54*'Eff Conc.'!K54*3.78)</f>
        <v xml:space="preserve"> </v>
      </c>
      <c r="L54" s="313" t="str">
        <f>IF('Eff Conc.'!L54="", " ", 'Eff Conc.'!$D54*'Eff Conc.'!L54*3.78)</f>
        <v xml:space="preserve"> </v>
      </c>
      <c r="M54" s="313" t="str">
        <f>IF('Eff Conc.'!M54="", " ", 'Eff Conc.'!$D54*'Eff Conc.'!M54*3.78)</f>
        <v xml:space="preserve"> </v>
      </c>
      <c r="N54" s="313" t="str">
        <f>IF('Eff Conc.'!N54="", " ", 'Eff Conc.'!$D54*'Eff Conc.'!N54*3.78)</f>
        <v xml:space="preserve"> </v>
      </c>
      <c r="O54" s="313" t="str">
        <f>IF('Eff Conc.'!O54="", " ", 'Eff Conc.'!$D54*'Eff Conc.'!O54*3.78)</f>
        <v xml:space="preserve"> </v>
      </c>
      <c r="P54" s="313" t="str">
        <f>IF('Eff Conc.'!P54="", " ", 'Eff Conc.'!$E54*'Eff Conc.'!P54*3.78)</f>
        <v xml:space="preserve"> </v>
      </c>
      <c r="Q54" s="313" t="str">
        <f>IF('Eff Conc.'!U54="", " ", 'Eff Conc.'!$D54*'Eff Conc.'!U54*3.78)</f>
        <v xml:space="preserve"> </v>
      </c>
    </row>
    <row r="55" spans="1:17" x14ac:dyDescent="0.25">
      <c r="A55" s="212">
        <f>'Eff Conc.'!A55</f>
        <v>0</v>
      </c>
      <c r="B55" s="98">
        <f>'Eff Conc.'!B55</f>
        <v>0</v>
      </c>
      <c r="C55" s="146">
        <f>'Eff Conc.'!C55</f>
        <v>0</v>
      </c>
      <c r="D55" s="270">
        <f>'Eff Conc.'!D55</f>
        <v>0</v>
      </c>
      <c r="E55" s="270">
        <f>'Eff Conc.'!E55</f>
        <v>0</v>
      </c>
      <c r="F55" s="313" t="str">
        <f>IF(OR('Eff Conc.'!F55=0,'Eff Conc.'!F55=""), " ", 'Eff Conc.'!$D55*'Eff Conc.'!F55*3.78)</f>
        <v xml:space="preserve"> </v>
      </c>
      <c r="G55" s="313" t="str">
        <f>IF(OR('Eff Conc.'!G55=0,'Eff Conc.'!G55=""), " ", 'Eff Conc.'!$D55*'Eff Conc.'!G55*3.78)</f>
        <v xml:space="preserve"> </v>
      </c>
      <c r="H55" s="313" t="str">
        <f>IF('Eff Conc.'!H55="", " ", 'Eff Conc.'!$D55*'Eff Conc.'!H55*3.78)</f>
        <v xml:space="preserve"> </v>
      </c>
      <c r="I55" s="313" t="str">
        <f>IF('Eff Conc.'!I55="", " ", 'Eff Conc.'!$D55*'Eff Conc.'!I55*3.78)</f>
        <v xml:space="preserve"> </v>
      </c>
      <c r="J55" s="313" t="str">
        <f>IF('Eff Conc.'!J55="", " ", 'Eff Conc.'!$D55*'Eff Conc.'!J55*3.78)</f>
        <v xml:space="preserve"> </v>
      </c>
      <c r="K55" s="313" t="str">
        <f>IF('Eff Conc.'!K55="", " ", 'Eff Conc.'!$D55*'Eff Conc.'!K55*3.78)</f>
        <v xml:space="preserve"> </v>
      </c>
      <c r="L55" s="313" t="str">
        <f>IF('Eff Conc.'!L55="", " ", 'Eff Conc.'!$D55*'Eff Conc.'!L55*3.78)</f>
        <v xml:space="preserve"> </v>
      </c>
      <c r="M55" s="313" t="str">
        <f>IF('Eff Conc.'!M55="", " ", 'Eff Conc.'!$D55*'Eff Conc.'!M55*3.78)</f>
        <v xml:space="preserve"> </v>
      </c>
      <c r="N55" s="313" t="str">
        <f>IF('Eff Conc.'!N55="", " ", 'Eff Conc.'!$D55*'Eff Conc.'!N55*3.78)</f>
        <v xml:space="preserve"> </v>
      </c>
      <c r="O55" s="313" t="str">
        <f>IF('Eff Conc.'!O55="", " ", 'Eff Conc.'!$D55*'Eff Conc.'!O55*3.78)</f>
        <v xml:space="preserve"> </v>
      </c>
      <c r="P55" s="313" t="str">
        <f>IF('Eff Conc.'!P55="", " ", 'Eff Conc.'!$E55*'Eff Conc.'!P55*3.78)</f>
        <v xml:space="preserve"> </v>
      </c>
      <c r="Q55" s="313" t="str">
        <f>IF('Eff Conc.'!U55="", " ", 'Eff Conc.'!$D55*'Eff Conc.'!U55*3.78)</f>
        <v xml:space="preserve"> </v>
      </c>
    </row>
    <row r="56" spans="1:17" x14ac:dyDescent="0.25">
      <c r="A56" s="212">
        <f>'Eff Conc.'!A56</f>
        <v>0</v>
      </c>
      <c r="B56" s="98">
        <f>'Eff Conc.'!B56</f>
        <v>0</v>
      </c>
      <c r="C56" s="146">
        <f>'Eff Conc.'!C56</f>
        <v>0</v>
      </c>
      <c r="D56" s="270">
        <f>'Eff Conc.'!D56</f>
        <v>0</v>
      </c>
      <c r="E56" s="270">
        <f>'Eff Conc.'!E56</f>
        <v>0</v>
      </c>
      <c r="F56" s="313" t="str">
        <f>IF(OR('Eff Conc.'!F56=0,'Eff Conc.'!F56=""), " ", 'Eff Conc.'!$D56*'Eff Conc.'!F56*3.78)</f>
        <v xml:space="preserve"> </v>
      </c>
      <c r="G56" s="313" t="str">
        <f>IF(OR('Eff Conc.'!G56=0,'Eff Conc.'!G56=""), " ", 'Eff Conc.'!$D56*'Eff Conc.'!G56*3.78)</f>
        <v xml:space="preserve"> </v>
      </c>
      <c r="H56" s="313" t="str">
        <f>IF('Eff Conc.'!H56="", " ", 'Eff Conc.'!$D56*'Eff Conc.'!H56*3.78)</f>
        <v xml:space="preserve"> </v>
      </c>
      <c r="I56" s="313" t="str">
        <f>IF('Eff Conc.'!I56="", " ", 'Eff Conc.'!$D56*'Eff Conc.'!I56*3.78)</f>
        <v xml:space="preserve"> </v>
      </c>
      <c r="J56" s="313" t="str">
        <f>IF('Eff Conc.'!J56="", " ", 'Eff Conc.'!$D56*'Eff Conc.'!J56*3.78)</f>
        <v xml:space="preserve"> </v>
      </c>
      <c r="K56" s="313" t="str">
        <f>IF('Eff Conc.'!K56="", " ", 'Eff Conc.'!$D56*'Eff Conc.'!K56*3.78)</f>
        <v xml:space="preserve"> </v>
      </c>
      <c r="L56" s="313" t="str">
        <f>IF('Eff Conc.'!L56="", " ", 'Eff Conc.'!$D56*'Eff Conc.'!L56*3.78)</f>
        <v xml:space="preserve"> </v>
      </c>
      <c r="M56" s="313" t="str">
        <f>IF('Eff Conc.'!M56="", " ", 'Eff Conc.'!$D56*'Eff Conc.'!M56*3.78)</f>
        <v xml:space="preserve"> </v>
      </c>
      <c r="N56" s="313" t="str">
        <f>IF('Eff Conc.'!N56="", " ", 'Eff Conc.'!$D56*'Eff Conc.'!N56*3.78)</f>
        <v xml:space="preserve"> </v>
      </c>
      <c r="O56" s="313" t="str">
        <f>IF('Eff Conc.'!O56="", " ", 'Eff Conc.'!$D56*'Eff Conc.'!O56*3.78)</f>
        <v xml:space="preserve"> </v>
      </c>
      <c r="P56" s="313" t="str">
        <f>IF('Eff Conc.'!P56="", " ", 'Eff Conc.'!$E56*'Eff Conc.'!P56*3.78)</f>
        <v xml:space="preserve"> </v>
      </c>
      <c r="Q56" s="313" t="str">
        <f>IF('Eff Conc.'!U56="", " ", 'Eff Conc.'!$D56*'Eff Conc.'!U56*3.78)</f>
        <v xml:space="preserve"> </v>
      </c>
    </row>
    <row r="57" spans="1:17" x14ac:dyDescent="0.25">
      <c r="A57" s="212">
        <f>'Eff Conc.'!A57</f>
        <v>0</v>
      </c>
      <c r="B57" s="98">
        <f>'Eff Conc.'!B57</f>
        <v>0</v>
      </c>
      <c r="C57" s="146">
        <f>'Eff Conc.'!C57</f>
        <v>0</v>
      </c>
      <c r="D57" s="270">
        <f>'Eff Conc.'!D57</f>
        <v>0</v>
      </c>
      <c r="E57" s="270">
        <f>'Eff Conc.'!E57</f>
        <v>0</v>
      </c>
      <c r="F57" s="313" t="str">
        <f>IF(OR('Eff Conc.'!F57=0,'Eff Conc.'!F57=""), " ", 'Eff Conc.'!$D57*'Eff Conc.'!F57*3.78)</f>
        <v xml:space="preserve"> </v>
      </c>
      <c r="G57" s="313" t="str">
        <f>IF(OR('Eff Conc.'!G57=0,'Eff Conc.'!G57=""), " ", 'Eff Conc.'!$D57*'Eff Conc.'!G57*3.78)</f>
        <v xml:space="preserve"> </v>
      </c>
      <c r="H57" s="313" t="str">
        <f>IF('Eff Conc.'!H57="", " ", 'Eff Conc.'!$D57*'Eff Conc.'!H57*3.78)</f>
        <v xml:space="preserve"> </v>
      </c>
      <c r="I57" s="313" t="str">
        <f>IF('Eff Conc.'!I57="", " ", 'Eff Conc.'!$D57*'Eff Conc.'!I57*3.78)</f>
        <v xml:space="preserve"> </v>
      </c>
      <c r="J57" s="313" t="str">
        <f>IF('Eff Conc.'!J57="", " ", 'Eff Conc.'!$D57*'Eff Conc.'!J57*3.78)</f>
        <v xml:space="preserve"> </v>
      </c>
      <c r="K57" s="313" t="str">
        <f>IF('Eff Conc.'!K57="", " ", 'Eff Conc.'!$D57*'Eff Conc.'!K57*3.78)</f>
        <v xml:space="preserve"> </v>
      </c>
      <c r="L57" s="313" t="str">
        <f>IF('Eff Conc.'!L57="", " ", 'Eff Conc.'!$D57*'Eff Conc.'!L57*3.78)</f>
        <v xml:space="preserve"> </v>
      </c>
      <c r="M57" s="313" t="str">
        <f>IF('Eff Conc.'!M57="", " ", 'Eff Conc.'!$D57*'Eff Conc.'!M57*3.78)</f>
        <v xml:space="preserve"> </v>
      </c>
      <c r="N57" s="313" t="str">
        <f>IF('Eff Conc.'!N57="", " ", 'Eff Conc.'!$D57*'Eff Conc.'!N57*3.78)</f>
        <v xml:space="preserve"> </v>
      </c>
      <c r="O57" s="313" t="str">
        <f>IF('Eff Conc.'!O57="", " ", 'Eff Conc.'!$D57*'Eff Conc.'!O57*3.78)</f>
        <v xml:space="preserve"> </v>
      </c>
      <c r="P57" s="313" t="str">
        <f>IF('Eff Conc.'!P57="", " ", 'Eff Conc.'!$E57*'Eff Conc.'!P57*3.78)</f>
        <v xml:space="preserve"> </v>
      </c>
      <c r="Q57" s="313" t="str">
        <f>IF('Eff Conc.'!U57="", " ", 'Eff Conc.'!$D57*'Eff Conc.'!U57*3.78)</f>
        <v xml:space="preserve"> </v>
      </c>
    </row>
    <row r="58" spans="1:17" x14ac:dyDescent="0.25">
      <c r="A58" s="212">
        <f>'Eff Conc.'!A58</f>
        <v>0</v>
      </c>
      <c r="B58" s="98">
        <f>'Eff Conc.'!B58</f>
        <v>0</v>
      </c>
      <c r="C58" s="146">
        <f>'Eff Conc.'!C58</f>
        <v>0</v>
      </c>
      <c r="D58" s="270">
        <f>'Eff Conc.'!D58</f>
        <v>0</v>
      </c>
      <c r="E58" s="270">
        <f>'Eff Conc.'!E58</f>
        <v>0</v>
      </c>
      <c r="F58" s="313" t="str">
        <f>IF(OR('Eff Conc.'!F58=0,'Eff Conc.'!F58=""), " ", 'Eff Conc.'!$D58*'Eff Conc.'!F58*3.78)</f>
        <v xml:space="preserve"> </v>
      </c>
      <c r="G58" s="313" t="str">
        <f>IF(OR('Eff Conc.'!G58=0,'Eff Conc.'!G58=""), " ", 'Eff Conc.'!$D58*'Eff Conc.'!G58*3.78)</f>
        <v xml:space="preserve"> </v>
      </c>
      <c r="H58" s="313" t="str">
        <f>IF('Eff Conc.'!H58="", " ", 'Eff Conc.'!$D58*'Eff Conc.'!H58*3.78)</f>
        <v xml:space="preserve"> </v>
      </c>
      <c r="I58" s="313" t="str">
        <f>IF('Eff Conc.'!I58="", " ", 'Eff Conc.'!$D58*'Eff Conc.'!I58*3.78)</f>
        <v xml:space="preserve"> </v>
      </c>
      <c r="J58" s="313" t="str">
        <f>IF('Eff Conc.'!J58="", " ", 'Eff Conc.'!$D58*'Eff Conc.'!J58*3.78)</f>
        <v xml:space="preserve"> </v>
      </c>
      <c r="K58" s="313" t="str">
        <f>IF('Eff Conc.'!K58="", " ", 'Eff Conc.'!$D58*'Eff Conc.'!K58*3.78)</f>
        <v xml:space="preserve"> </v>
      </c>
      <c r="L58" s="313" t="str">
        <f>IF('Eff Conc.'!L58="", " ", 'Eff Conc.'!$D58*'Eff Conc.'!L58*3.78)</f>
        <v xml:space="preserve"> </v>
      </c>
      <c r="M58" s="313" t="str">
        <f>IF('Eff Conc.'!M58="", " ", 'Eff Conc.'!$D58*'Eff Conc.'!M58*3.78)</f>
        <v xml:space="preserve"> </v>
      </c>
      <c r="N58" s="313" t="str">
        <f>IF('Eff Conc.'!N58="", " ", 'Eff Conc.'!$D58*'Eff Conc.'!N58*3.78)</f>
        <v xml:space="preserve"> </v>
      </c>
      <c r="O58" s="313" t="str">
        <f>IF('Eff Conc.'!O58="", " ", 'Eff Conc.'!$D58*'Eff Conc.'!O58*3.78)</f>
        <v xml:space="preserve"> </v>
      </c>
      <c r="P58" s="313" t="str">
        <f>IF('Eff Conc.'!P58="", " ", 'Eff Conc.'!$E58*'Eff Conc.'!P58*3.78)</f>
        <v xml:space="preserve"> </v>
      </c>
      <c r="Q58" s="313" t="str">
        <f>IF('Eff Conc.'!U58="", " ", 'Eff Conc.'!$D58*'Eff Conc.'!U58*3.78)</f>
        <v xml:space="preserve"> </v>
      </c>
    </row>
    <row r="59" spans="1:17" ht="15" customHeight="1" x14ac:dyDescent="0.25">
      <c r="A59" s="212">
        <f>'Eff Conc.'!A59</f>
        <v>0</v>
      </c>
      <c r="B59" s="98">
        <f>'Eff Conc.'!B59</f>
        <v>0</v>
      </c>
      <c r="C59" s="146">
        <f>'Eff Conc.'!C59</f>
        <v>0</v>
      </c>
      <c r="D59" s="270">
        <f>'Eff Conc.'!D59</f>
        <v>0</v>
      </c>
      <c r="E59" s="270">
        <f>'Eff Conc.'!E59</f>
        <v>0</v>
      </c>
      <c r="F59" s="313" t="str">
        <f>IF(OR('Eff Conc.'!F59=0,'Eff Conc.'!F59=""), " ", 'Eff Conc.'!$D59*'Eff Conc.'!F59*3.78)</f>
        <v xml:space="preserve"> </v>
      </c>
      <c r="G59" s="313" t="str">
        <f>IF(OR('Eff Conc.'!G59=0,'Eff Conc.'!G59=""), " ", 'Eff Conc.'!$D59*'Eff Conc.'!G59*3.78)</f>
        <v xml:space="preserve"> </v>
      </c>
      <c r="H59" s="313" t="str">
        <f>IF('Eff Conc.'!H59="", " ", 'Eff Conc.'!$D59*'Eff Conc.'!H59*3.78)</f>
        <v xml:space="preserve"> </v>
      </c>
      <c r="I59" s="313" t="str">
        <f>IF('Eff Conc.'!I59="", " ", 'Eff Conc.'!$D59*'Eff Conc.'!I59*3.78)</f>
        <v xml:space="preserve"> </v>
      </c>
      <c r="J59" s="313" t="str">
        <f>IF('Eff Conc.'!J59="", " ", 'Eff Conc.'!$D59*'Eff Conc.'!J59*3.78)</f>
        <v xml:space="preserve"> </v>
      </c>
      <c r="K59" s="313" t="str">
        <f>IF('Eff Conc.'!K59="", " ", 'Eff Conc.'!$D59*'Eff Conc.'!K59*3.78)</f>
        <v xml:space="preserve"> </v>
      </c>
      <c r="L59" s="313" t="str">
        <f>IF('Eff Conc.'!L59="", " ", 'Eff Conc.'!$D59*'Eff Conc.'!L59*3.78)</f>
        <v xml:space="preserve"> </v>
      </c>
      <c r="M59" s="313" t="str">
        <f>IF('Eff Conc.'!M59="", " ", 'Eff Conc.'!$D59*'Eff Conc.'!M59*3.78)</f>
        <v xml:space="preserve"> </v>
      </c>
      <c r="N59" s="313" t="str">
        <f>IF('Eff Conc.'!N59="", " ", 'Eff Conc.'!$D59*'Eff Conc.'!N59*3.78)</f>
        <v xml:space="preserve"> </v>
      </c>
      <c r="O59" s="313" t="str">
        <f>IF('Eff Conc.'!O59="", " ", 'Eff Conc.'!$D59*'Eff Conc.'!O59*3.78)</f>
        <v xml:space="preserve"> </v>
      </c>
      <c r="P59" s="313" t="str">
        <f>IF('Eff Conc.'!P59="", " ", 'Eff Conc.'!$E59*'Eff Conc.'!P59*3.78)</f>
        <v xml:space="preserve"> </v>
      </c>
      <c r="Q59" s="313" t="str">
        <f>IF('Eff Conc.'!U59="", " ", 'Eff Conc.'!$D59*'Eff Conc.'!U59*3.78)</f>
        <v xml:space="preserve"> </v>
      </c>
    </row>
    <row r="60" spans="1:17" x14ac:dyDescent="0.25">
      <c r="A60" s="212">
        <f>'Eff Conc.'!A60</f>
        <v>0</v>
      </c>
      <c r="B60" s="98">
        <f>'Eff Conc.'!B60</f>
        <v>0</v>
      </c>
      <c r="C60" s="146">
        <f>'Eff Conc.'!C60</f>
        <v>0</v>
      </c>
      <c r="D60" s="270">
        <f>'Eff Conc.'!D60</f>
        <v>0</v>
      </c>
      <c r="E60" s="270">
        <f>'Eff Conc.'!E60</f>
        <v>0</v>
      </c>
      <c r="F60" s="313" t="str">
        <f>IF(OR('Eff Conc.'!F60=0,'Eff Conc.'!F60=""), " ", 'Eff Conc.'!$D60*'Eff Conc.'!F60*3.78)</f>
        <v xml:space="preserve"> </v>
      </c>
      <c r="G60" s="313" t="str">
        <f>IF(OR('Eff Conc.'!G60=0,'Eff Conc.'!G60=""), " ", 'Eff Conc.'!$D60*'Eff Conc.'!G60*3.78)</f>
        <v xml:space="preserve"> </v>
      </c>
      <c r="H60" s="313" t="str">
        <f>IF('Eff Conc.'!H60="", " ", 'Eff Conc.'!$D60*'Eff Conc.'!H60*3.78)</f>
        <v xml:space="preserve"> </v>
      </c>
      <c r="I60" s="313" t="str">
        <f>IF('Eff Conc.'!I60="", " ", 'Eff Conc.'!$D60*'Eff Conc.'!I60*3.78)</f>
        <v xml:space="preserve"> </v>
      </c>
      <c r="J60" s="313" t="str">
        <f>IF('Eff Conc.'!J60="", " ", 'Eff Conc.'!$D60*'Eff Conc.'!J60*3.78)</f>
        <v xml:space="preserve"> </v>
      </c>
      <c r="K60" s="313" t="str">
        <f>IF('Eff Conc.'!K60="", " ", 'Eff Conc.'!$D60*'Eff Conc.'!K60*3.78)</f>
        <v xml:space="preserve"> </v>
      </c>
      <c r="L60" s="313" t="str">
        <f>IF('Eff Conc.'!L60="", " ", 'Eff Conc.'!$D60*'Eff Conc.'!L60*3.78)</f>
        <v xml:space="preserve"> </v>
      </c>
      <c r="M60" s="313" t="str">
        <f>IF('Eff Conc.'!M60="", " ", 'Eff Conc.'!$D60*'Eff Conc.'!M60*3.78)</f>
        <v xml:space="preserve"> </v>
      </c>
      <c r="N60" s="313" t="str">
        <f>IF('Eff Conc.'!N60="", " ", 'Eff Conc.'!$D60*'Eff Conc.'!N60*3.78)</f>
        <v xml:space="preserve"> </v>
      </c>
      <c r="O60" s="313" t="str">
        <f>IF('Eff Conc.'!O60="", " ", 'Eff Conc.'!$D60*'Eff Conc.'!O60*3.78)</f>
        <v xml:space="preserve"> </v>
      </c>
      <c r="P60" s="313" t="str">
        <f>IF('Eff Conc.'!P60="", " ", 'Eff Conc.'!$E60*'Eff Conc.'!P60*3.78)</f>
        <v xml:space="preserve"> </v>
      </c>
      <c r="Q60" s="313" t="str">
        <f>IF('Eff Conc.'!U60="", " ", 'Eff Conc.'!$D60*'Eff Conc.'!U60*3.78)</f>
        <v xml:space="preserve"> </v>
      </c>
    </row>
    <row r="62" spans="1:17" ht="15.75" thickBot="1" x14ac:dyDescent="0.3"/>
    <row r="63" spans="1:17" s="130" customFormat="1" ht="15.75" x14ac:dyDescent="0.25">
      <c r="A63" s="309" t="s">
        <v>170</v>
      </c>
      <c r="B63" s="306"/>
      <c r="C63" s="306"/>
      <c r="D63" s="306"/>
      <c r="E63" s="306"/>
      <c r="F63" s="306"/>
      <c r="G63" s="306"/>
      <c r="H63" s="306"/>
      <c r="I63" s="306"/>
      <c r="J63" s="306"/>
      <c r="K63" s="306"/>
      <c r="L63" s="306"/>
      <c r="M63" s="306"/>
      <c r="N63" s="69"/>
      <c r="O63" s="69"/>
      <c r="P63" s="69"/>
      <c r="Q63" s="69"/>
    </row>
    <row r="64" spans="1:17" s="130" customFormat="1" x14ac:dyDescent="0.25">
      <c r="A64" s="307" t="s">
        <v>143</v>
      </c>
      <c r="B64" s="294"/>
      <c r="C64" s="294"/>
      <c r="D64" s="294"/>
      <c r="E64" s="294"/>
      <c r="F64" s="294"/>
      <c r="G64" s="294"/>
      <c r="H64" s="294"/>
      <c r="I64" s="294"/>
      <c r="J64" s="294"/>
      <c r="K64" s="294"/>
      <c r="L64" s="294"/>
      <c r="M64" s="294"/>
      <c r="N64" s="51"/>
      <c r="O64" s="51"/>
      <c r="P64" s="51"/>
      <c r="Q64" s="51"/>
    </row>
    <row r="65" spans="1:17" s="130" customFormat="1" x14ac:dyDescent="0.25">
      <c r="A65" s="307" t="s">
        <v>118</v>
      </c>
      <c r="B65" s="294"/>
      <c r="C65" s="294"/>
      <c r="D65" s="294"/>
      <c r="E65" s="294"/>
      <c r="F65" s="294"/>
      <c r="G65" s="294"/>
      <c r="H65" s="294"/>
      <c r="I65" s="294"/>
      <c r="J65" s="294"/>
      <c r="K65" s="294"/>
      <c r="L65" s="294"/>
      <c r="M65" s="294"/>
      <c r="N65" s="51"/>
      <c r="O65" s="51"/>
      <c r="P65" s="51"/>
      <c r="Q65" s="51"/>
    </row>
    <row r="66" spans="1:17" s="141" customFormat="1" x14ac:dyDescent="0.25">
      <c r="A66" s="307"/>
      <c r="B66" s="294"/>
      <c r="C66" s="294"/>
      <c r="D66" s="294"/>
      <c r="E66" s="294"/>
      <c r="F66" s="294"/>
      <c r="G66" s="294"/>
      <c r="H66" s="294"/>
      <c r="I66" s="294"/>
      <c r="J66" s="294"/>
      <c r="K66" s="294"/>
      <c r="L66" s="294"/>
      <c r="M66" s="294"/>
      <c r="N66" s="51"/>
      <c r="O66" s="51"/>
      <c r="P66" s="51"/>
      <c r="Q66" s="51"/>
    </row>
    <row r="67" spans="1:17" s="130" customFormat="1" ht="14.25" customHeight="1" x14ac:dyDescent="0.25">
      <c r="A67" s="308" t="s">
        <v>109</v>
      </c>
      <c r="B67" s="51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</row>
    <row r="68" spans="1:17" s="130" customFormat="1" ht="14.25" customHeight="1" x14ac:dyDescent="0.25">
      <c r="A68" s="190" t="s">
        <v>180</v>
      </c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</row>
    <row r="69" spans="1:17" s="130" customFormat="1" ht="14.25" customHeight="1" x14ac:dyDescent="0.25">
      <c r="A69" s="190" t="s">
        <v>181</v>
      </c>
      <c r="B69" s="51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</row>
    <row r="70" spans="1:17" s="130" customFormat="1" ht="14.25" customHeight="1" x14ac:dyDescent="0.25">
      <c r="A70" s="190" t="s">
        <v>117</v>
      </c>
      <c r="B70" s="51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</row>
    <row r="71" spans="1:17" s="130" customFormat="1" ht="14.25" customHeight="1" x14ac:dyDescent="0.25">
      <c r="A71" s="71"/>
      <c r="B71" s="51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</row>
    <row r="72" spans="1:17" s="130" customFormat="1" ht="14.25" customHeight="1" x14ac:dyDescent="0.25">
      <c r="A72" s="308" t="s">
        <v>179</v>
      </c>
      <c r="B72" s="51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</row>
    <row r="73" spans="1:17" s="130" customFormat="1" ht="14.25" customHeight="1" x14ac:dyDescent="0.25">
      <c r="A73" s="190" t="s">
        <v>184</v>
      </c>
      <c r="B73" s="51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</row>
    <row r="74" spans="1:17" s="130" customFormat="1" x14ac:dyDescent="0.25">
      <c r="A74" s="191" t="s">
        <v>183</v>
      </c>
      <c r="B74" s="192"/>
      <c r="C74" s="192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192"/>
      <c r="P74" s="192"/>
      <c r="Q74" s="192"/>
    </row>
    <row r="75" spans="1:17" s="130" customFormat="1" x14ac:dyDescent="0.25">
      <c r="A75" s="191" t="s">
        <v>182</v>
      </c>
      <c r="B75" s="192"/>
      <c r="C75" s="192"/>
      <c r="D75" s="192"/>
      <c r="E75" s="192"/>
      <c r="F75" s="192"/>
      <c r="G75" s="192"/>
      <c r="H75" s="192"/>
      <c r="I75" s="192"/>
      <c r="J75" s="192"/>
      <c r="K75" s="192"/>
      <c r="L75" s="192"/>
      <c r="M75" s="192"/>
      <c r="N75" s="192"/>
      <c r="O75" s="192"/>
      <c r="P75" s="192"/>
      <c r="Q75" s="192"/>
    </row>
    <row r="76" spans="1:17" s="130" customFormat="1" x14ac:dyDescent="0.25">
      <c r="A76" s="191"/>
      <c r="B76" s="192"/>
      <c r="C76" s="192"/>
      <c r="D76" s="192"/>
      <c r="E76" s="192"/>
      <c r="F76" s="192"/>
      <c r="G76" s="192"/>
      <c r="H76" s="192"/>
      <c r="I76" s="192"/>
      <c r="J76" s="192"/>
      <c r="K76" s="192"/>
      <c r="L76" s="192"/>
      <c r="M76" s="192"/>
      <c r="N76" s="192"/>
      <c r="O76" s="192"/>
      <c r="P76" s="192"/>
      <c r="Q76" s="192"/>
    </row>
    <row r="77" spans="1:17" s="130" customFormat="1" x14ac:dyDescent="0.25">
      <c r="A77" s="293" t="s">
        <v>40</v>
      </c>
      <c r="B77" s="284"/>
      <c r="C77" s="312"/>
      <c r="D77" s="292"/>
      <c r="E77" s="292"/>
      <c r="F77" s="292"/>
      <c r="G77" s="292"/>
      <c r="H77" s="292"/>
      <c r="I77" s="292"/>
      <c r="J77" s="292"/>
      <c r="K77" s="292"/>
      <c r="L77" s="292"/>
      <c r="M77" s="292"/>
      <c r="N77" s="292"/>
      <c r="O77" s="292"/>
      <c r="P77" s="292"/>
      <c r="Q77" s="192"/>
    </row>
    <row r="78" spans="1:17" s="130" customFormat="1" x14ac:dyDescent="0.25">
      <c r="A78" s="77" t="s">
        <v>44</v>
      </c>
      <c r="B78" s="76"/>
      <c r="C78" s="119"/>
      <c r="D78" s="76"/>
      <c r="E78" s="76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192"/>
    </row>
    <row r="79" spans="1:17" s="130" customFormat="1" x14ac:dyDescent="0.25">
      <c r="A79" s="77" t="s">
        <v>101</v>
      </c>
      <c r="B79" s="76"/>
      <c r="C79" s="119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192"/>
    </row>
    <row r="80" spans="1:17" s="130" customFormat="1" x14ac:dyDescent="0.25">
      <c r="A80" s="77" t="s">
        <v>42</v>
      </c>
      <c r="B80" s="76"/>
      <c r="C80" s="119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192"/>
    </row>
    <row r="81" spans="1:17" s="130" customFormat="1" x14ac:dyDescent="0.25">
      <c r="A81" s="77" t="s">
        <v>43</v>
      </c>
      <c r="B81" s="76"/>
      <c r="C81" s="119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192"/>
    </row>
    <row r="82" spans="1:17" s="130" customFormat="1" ht="15.75" thickBot="1" x14ac:dyDescent="0.3">
      <c r="A82" s="84" t="s">
        <v>190</v>
      </c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5"/>
      <c r="Q82" s="85"/>
    </row>
    <row r="83" spans="1:17" s="130" customFormat="1" x14ac:dyDescent="0.25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</row>
  </sheetData>
  <sheetProtection selectLockedCells="1"/>
  <mergeCells count="1">
    <mergeCell ref="D5:E5"/>
  </mergeCells>
  <conditionalFormatting sqref="C7:C60">
    <cfRule type="containsText" dxfId="549" priority="4" operator="containsText" text="Y">
      <formula>NOT(ISERROR(SEARCH("Y",C7)))</formula>
    </cfRule>
  </conditionalFormatting>
  <conditionalFormatting sqref="A7:Q60">
    <cfRule type="containsBlanks" dxfId="548" priority="6">
      <formula>LEN(TRIM(A7))=0</formula>
    </cfRule>
  </conditionalFormatting>
  <conditionalFormatting sqref="F7:Q60">
    <cfRule type="cellIs" dxfId="547" priority="1" operator="equal">
      <formula>0</formula>
    </cfRule>
    <cfRule type="containsErrors" dxfId="546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zoomScaleNormal="100" workbookViewId="0">
      <selection activeCell="C9" sqref="C9:P9"/>
    </sheetView>
  </sheetViews>
  <sheetFormatPr defaultRowHeight="15" x14ac:dyDescent="0.25"/>
  <cols>
    <col min="1" max="1" width="17" style="130" customWidth="1"/>
    <col min="2" max="2" width="10.5703125" style="130" bestFit="1" customWidth="1"/>
    <col min="3" max="16" width="6" style="130" customWidth="1"/>
    <col min="17" max="17" width="7.42578125" style="130" customWidth="1"/>
    <col min="18" max="18" width="8.28515625" style="130" customWidth="1"/>
    <col min="19" max="16384" width="9.140625" style="130"/>
  </cols>
  <sheetData>
    <row r="1" spans="1:19" ht="23.25" customHeight="1" thickBot="1" x14ac:dyDescent="0.4">
      <c r="A1" s="97" t="s">
        <v>129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O1" s="132"/>
      <c r="P1" s="132"/>
      <c r="Q1" s="143"/>
      <c r="R1" s="143"/>
    </row>
    <row r="2" spans="1:19" s="64" customFormat="1" ht="18.75" x14ac:dyDescent="0.3">
      <c r="A2" s="175" t="str">
        <f>' Inf Conc'!A2</f>
        <v>Delta Diablo Sanitation District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7"/>
      <c r="O2" s="25"/>
      <c r="P2" s="25"/>
      <c r="Q2" s="25"/>
      <c r="R2" s="25"/>
      <c r="S2" s="63"/>
    </row>
    <row r="3" spans="1:19" s="64" customFormat="1" ht="19.5" thickBot="1" x14ac:dyDescent="0.35">
      <c r="A3" s="178" t="str">
        <f>' Inf Conc'!A3</f>
        <v>Darrell Cain, Lab Manager, (925)756-1915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80"/>
      <c r="O3" s="25"/>
      <c r="P3" s="25"/>
      <c r="Q3" s="25"/>
      <c r="R3" s="25"/>
      <c r="S3" s="63"/>
    </row>
    <row r="4" spans="1:19" ht="19.5" thickBot="1" x14ac:dyDescent="0.35"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</row>
    <row r="5" spans="1:19" ht="27.75" customHeight="1" x14ac:dyDescent="0.25">
      <c r="A5" s="144" t="s">
        <v>34</v>
      </c>
      <c r="B5" s="2" t="s">
        <v>0</v>
      </c>
      <c r="C5" s="357" t="s">
        <v>4</v>
      </c>
      <c r="D5" s="358"/>
      <c r="E5" s="357" t="s">
        <v>1</v>
      </c>
      <c r="F5" s="358"/>
      <c r="G5" s="357" t="s">
        <v>2</v>
      </c>
      <c r="H5" s="358"/>
      <c r="I5" s="357" t="s">
        <v>3</v>
      </c>
      <c r="J5" s="358"/>
      <c r="K5" s="357" t="s">
        <v>8</v>
      </c>
      <c r="L5" s="358"/>
      <c r="M5" s="357" t="s">
        <v>17</v>
      </c>
      <c r="N5" s="358"/>
      <c r="O5" s="357" t="s">
        <v>9</v>
      </c>
      <c r="P5" s="358"/>
      <c r="Q5" s="357" t="s">
        <v>112</v>
      </c>
      <c r="R5" s="358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87" t="s">
        <v>31</v>
      </c>
      <c r="N6" s="99" t="s">
        <v>32</v>
      </c>
      <c r="O6" s="87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74" t="str">
        <f>' Inf Conc'!A7</f>
        <v>Dry 2012</v>
      </c>
      <c r="B7" s="173">
        <f>'Inf Load'!B7</f>
        <v>41109</v>
      </c>
      <c r="C7" s="163">
        <v>7.0000000000000007E-2</v>
      </c>
      <c r="D7" s="164">
        <v>0.1</v>
      </c>
      <c r="E7" s="266">
        <v>0.02</v>
      </c>
      <c r="F7" s="267">
        <v>0.1</v>
      </c>
      <c r="G7" s="163">
        <v>2E-3</v>
      </c>
      <c r="H7" s="164">
        <v>0.03</v>
      </c>
      <c r="I7" s="266">
        <v>0.04</v>
      </c>
      <c r="J7" s="267">
        <v>0.1</v>
      </c>
      <c r="K7" s="163">
        <v>0.15</v>
      </c>
      <c r="L7" s="164">
        <v>0.2</v>
      </c>
      <c r="M7" s="266">
        <v>0.06</v>
      </c>
      <c r="N7" s="267">
        <v>0.1</v>
      </c>
      <c r="O7" s="80">
        <v>100</v>
      </c>
      <c r="P7" s="164">
        <v>100</v>
      </c>
      <c r="Q7" s="165"/>
      <c r="R7" s="166"/>
    </row>
    <row r="8" spans="1:19" x14ac:dyDescent="0.25">
      <c r="A8" s="174" t="str">
        <f>' Inf Conc'!A8</f>
        <v>Wet 2012/3</v>
      </c>
      <c r="B8" s="173">
        <f>'Inf Load'!B8</f>
        <v>41248</v>
      </c>
      <c r="C8" s="163">
        <v>7.0000000000000007E-2</v>
      </c>
      <c r="D8" s="164">
        <v>0.1</v>
      </c>
      <c r="E8" s="266">
        <v>0.01</v>
      </c>
      <c r="F8" s="267">
        <v>0.1</v>
      </c>
      <c r="G8" s="163">
        <v>2E-3</v>
      </c>
      <c r="H8" s="164">
        <v>0.03</v>
      </c>
      <c r="I8" s="266">
        <v>0.04</v>
      </c>
      <c r="J8" s="267">
        <v>0.1</v>
      </c>
      <c r="K8" s="163">
        <v>7.4999999999999997E-2</v>
      </c>
      <c r="L8" s="164">
        <v>0.1</v>
      </c>
      <c r="M8" s="266">
        <v>0.06</v>
      </c>
      <c r="N8" s="267">
        <v>0.01</v>
      </c>
      <c r="O8" s="80">
        <v>100</v>
      </c>
      <c r="P8" s="164">
        <v>100</v>
      </c>
      <c r="Q8" s="165"/>
      <c r="R8" s="166"/>
    </row>
    <row r="9" spans="1:19" x14ac:dyDescent="0.25">
      <c r="A9" s="174" t="str">
        <f>' Inf Conc'!A9</f>
        <v>Dry 2013</v>
      </c>
      <c r="B9" s="173">
        <f>'Inf Load'!B9</f>
        <v>41444</v>
      </c>
      <c r="C9" s="163">
        <v>0.14000000000000001</v>
      </c>
      <c r="D9" s="164">
        <v>0.2</v>
      </c>
      <c r="E9" s="266">
        <v>0.02</v>
      </c>
      <c r="F9" s="267">
        <v>0.1</v>
      </c>
      <c r="G9" s="163">
        <v>2E-3</v>
      </c>
      <c r="H9" s="164">
        <v>0.03</v>
      </c>
      <c r="I9" s="266">
        <v>0.04</v>
      </c>
      <c r="J9" s="267">
        <v>0.1</v>
      </c>
      <c r="K9" s="163">
        <v>7.4999999999999997E-2</v>
      </c>
      <c r="L9" s="164">
        <v>0.1</v>
      </c>
      <c r="M9" s="266">
        <v>0.06</v>
      </c>
      <c r="N9" s="267">
        <v>0.1</v>
      </c>
      <c r="O9" s="80">
        <v>100</v>
      </c>
      <c r="P9" s="164">
        <v>100</v>
      </c>
      <c r="Q9" s="165"/>
      <c r="R9" s="166"/>
    </row>
    <row r="10" spans="1:19" x14ac:dyDescent="0.25">
      <c r="A10" s="174">
        <f>' Inf Conc'!A10</f>
        <v>0</v>
      </c>
      <c r="B10" s="173">
        <f>'Inf Load'!B10</f>
        <v>0</v>
      </c>
      <c r="C10" s="163"/>
      <c r="D10" s="164"/>
      <c r="E10" s="266"/>
      <c r="F10" s="267"/>
      <c r="G10" s="163"/>
      <c r="H10" s="164"/>
      <c r="I10" s="266"/>
      <c r="J10" s="267"/>
      <c r="K10" s="163"/>
      <c r="L10" s="164"/>
      <c r="M10" s="266"/>
      <c r="N10" s="267"/>
      <c r="O10" s="80"/>
      <c r="P10" s="164"/>
      <c r="Q10" s="165"/>
      <c r="R10" s="166"/>
    </row>
    <row r="11" spans="1:19" x14ac:dyDescent="0.25">
      <c r="A11" s="174">
        <f>' Inf Conc'!A11</f>
        <v>0</v>
      </c>
      <c r="B11" s="173">
        <f>'Inf Load'!B11</f>
        <v>0</v>
      </c>
      <c r="C11" s="163"/>
      <c r="D11" s="164"/>
      <c r="E11" s="266"/>
      <c r="F11" s="267"/>
      <c r="G11" s="163"/>
      <c r="H11" s="164"/>
      <c r="I11" s="266"/>
      <c r="J11" s="267"/>
      <c r="K11" s="163"/>
      <c r="L11" s="164"/>
      <c r="M11" s="266"/>
      <c r="N11" s="267"/>
      <c r="O11" s="80"/>
      <c r="P11" s="164"/>
      <c r="Q11" s="165"/>
      <c r="R11" s="166"/>
    </row>
    <row r="12" spans="1:19" x14ac:dyDescent="0.25">
      <c r="A12" s="174">
        <f>' Inf Conc'!A12</f>
        <v>0</v>
      </c>
      <c r="B12" s="173">
        <f>'Inf Load'!B12</f>
        <v>0</v>
      </c>
      <c r="C12" s="163"/>
      <c r="D12" s="164"/>
      <c r="E12" s="266"/>
      <c r="F12" s="267"/>
      <c r="G12" s="163"/>
      <c r="H12" s="164"/>
      <c r="I12" s="266"/>
      <c r="J12" s="267"/>
      <c r="K12" s="163"/>
      <c r="L12" s="164"/>
      <c r="M12" s="266"/>
      <c r="N12" s="267"/>
      <c r="O12" s="80"/>
      <c r="P12" s="164"/>
      <c r="Q12" s="165"/>
      <c r="R12" s="166"/>
    </row>
    <row r="13" spans="1:19" x14ac:dyDescent="0.25">
      <c r="A13" s="174">
        <f>' Inf Conc'!A13</f>
        <v>0</v>
      </c>
      <c r="B13" s="173">
        <f>'Inf Load'!B13</f>
        <v>0</v>
      </c>
      <c r="C13" s="163"/>
      <c r="D13" s="164"/>
      <c r="E13" s="266"/>
      <c r="F13" s="267"/>
      <c r="G13" s="163"/>
      <c r="H13" s="164"/>
      <c r="I13" s="266"/>
      <c r="J13" s="267"/>
      <c r="K13" s="163"/>
      <c r="L13" s="164"/>
      <c r="M13" s="266"/>
      <c r="N13" s="267"/>
      <c r="O13" s="80"/>
      <c r="P13" s="164"/>
      <c r="Q13" s="165"/>
      <c r="R13" s="166"/>
    </row>
    <row r="14" spans="1:19" x14ac:dyDescent="0.25">
      <c r="A14" s="174">
        <f>' Inf Conc'!A14</f>
        <v>0</v>
      </c>
      <c r="B14" s="173">
        <f>'Inf Load'!B14</f>
        <v>0</v>
      </c>
      <c r="C14" s="163"/>
      <c r="D14" s="164"/>
      <c r="E14" s="266"/>
      <c r="F14" s="267"/>
      <c r="G14" s="163"/>
      <c r="H14" s="164"/>
      <c r="I14" s="266"/>
      <c r="J14" s="267"/>
      <c r="K14" s="163"/>
      <c r="L14" s="164"/>
      <c r="M14" s="266"/>
      <c r="N14" s="267"/>
      <c r="O14" s="80"/>
      <c r="P14" s="164"/>
      <c r="Q14" s="165"/>
      <c r="R14" s="166"/>
    </row>
    <row r="15" spans="1:19" x14ac:dyDescent="0.25">
      <c r="A15" s="174">
        <f>' Inf Conc'!A15</f>
        <v>0</v>
      </c>
      <c r="B15" s="173">
        <f>'Inf Load'!B15</f>
        <v>0</v>
      </c>
      <c r="C15" s="163"/>
      <c r="D15" s="164"/>
      <c r="E15" s="266"/>
      <c r="F15" s="267"/>
      <c r="G15" s="163"/>
      <c r="H15" s="164"/>
      <c r="I15" s="266"/>
      <c r="J15" s="267"/>
      <c r="K15" s="163"/>
      <c r="L15" s="164"/>
      <c r="M15" s="266"/>
      <c r="N15" s="267"/>
      <c r="O15" s="80"/>
      <c r="P15" s="164"/>
      <c r="Q15" s="165"/>
      <c r="R15" s="166"/>
    </row>
    <row r="16" spans="1:19" x14ac:dyDescent="0.25">
      <c r="A16" s="174">
        <f>' Inf Conc'!A16</f>
        <v>0</v>
      </c>
      <c r="B16" s="173">
        <f>'Inf Load'!B16</f>
        <v>0</v>
      </c>
      <c r="C16" s="163"/>
      <c r="D16" s="164"/>
      <c r="E16" s="266"/>
      <c r="F16" s="267"/>
      <c r="G16" s="163"/>
      <c r="H16" s="164"/>
      <c r="I16" s="266"/>
      <c r="J16" s="267"/>
      <c r="K16" s="163"/>
      <c r="L16" s="164"/>
      <c r="M16" s="266"/>
      <c r="N16" s="267"/>
      <c r="O16" s="80"/>
      <c r="P16" s="164"/>
      <c r="Q16" s="165"/>
      <c r="R16" s="166"/>
    </row>
    <row r="17" spans="1:18" x14ac:dyDescent="0.25">
      <c r="A17" s="174">
        <f>' Inf Conc'!A17</f>
        <v>0</v>
      </c>
      <c r="B17" s="173">
        <f>'Inf Load'!B17</f>
        <v>0</v>
      </c>
      <c r="C17" s="163"/>
      <c r="D17" s="164"/>
      <c r="E17" s="266"/>
      <c r="F17" s="267"/>
      <c r="G17" s="163"/>
      <c r="H17" s="164"/>
      <c r="I17" s="266"/>
      <c r="J17" s="267"/>
      <c r="K17" s="163"/>
      <c r="L17" s="164"/>
      <c r="M17" s="266"/>
      <c r="N17" s="267"/>
      <c r="O17" s="80"/>
      <c r="P17" s="164"/>
      <c r="Q17" s="165"/>
      <c r="R17" s="166"/>
    </row>
    <row r="18" spans="1:18" x14ac:dyDescent="0.25">
      <c r="A18" s="174">
        <f>' Inf Conc'!A18</f>
        <v>0</v>
      </c>
      <c r="B18" s="173">
        <f>'Inf Load'!B18</f>
        <v>0</v>
      </c>
      <c r="C18" s="163"/>
      <c r="D18" s="164"/>
      <c r="E18" s="165"/>
      <c r="F18" s="166"/>
      <c r="G18" s="163"/>
      <c r="H18" s="164"/>
      <c r="I18" s="165"/>
      <c r="J18" s="166"/>
      <c r="K18" s="163"/>
      <c r="L18" s="164"/>
      <c r="M18" s="165"/>
      <c r="N18" s="166"/>
      <c r="O18" s="80"/>
      <c r="P18" s="164"/>
      <c r="Q18" s="165"/>
      <c r="R18" s="166"/>
    </row>
    <row r="19" spans="1:18" x14ac:dyDescent="0.25">
      <c r="A19" s="174">
        <f>' Inf Conc'!A19</f>
        <v>0</v>
      </c>
      <c r="B19" s="173">
        <f>'Inf Load'!B19</f>
        <v>0</v>
      </c>
      <c r="C19" s="163"/>
      <c r="D19" s="164"/>
      <c r="E19" s="266"/>
      <c r="F19" s="267"/>
      <c r="G19" s="163"/>
      <c r="H19" s="164"/>
      <c r="I19" s="266"/>
      <c r="J19" s="267"/>
      <c r="K19" s="163"/>
      <c r="L19" s="164"/>
      <c r="M19" s="266"/>
      <c r="N19" s="267"/>
      <c r="O19" s="163"/>
      <c r="P19" s="164"/>
      <c r="Q19" s="165"/>
      <c r="R19" s="166"/>
    </row>
    <row r="20" spans="1:18" x14ac:dyDescent="0.25">
      <c r="A20" s="174">
        <f>' Inf Conc'!A20</f>
        <v>0</v>
      </c>
      <c r="B20" s="173">
        <f>'Inf Load'!B20</f>
        <v>0</v>
      </c>
      <c r="C20" s="163"/>
      <c r="D20" s="164"/>
      <c r="E20" s="165"/>
      <c r="F20" s="166"/>
      <c r="G20" s="163"/>
      <c r="H20" s="164"/>
      <c r="I20" s="165"/>
      <c r="J20" s="166"/>
      <c r="K20" s="163"/>
      <c r="L20" s="164"/>
      <c r="M20" s="165"/>
      <c r="N20" s="166"/>
      <c r="O20" s="163"/>
      <c r="P20" s="164"/>
      <c r="Q20" s="165"/>
      <c r="R20" s="166"/>
    </row>
    <row r="21" spans="1:18" x14ac:dyDescent="0.25">
      <c r="A21" s="174">
        <f>' Inf Conc'!A21</f>
        <v>0</v>
      </c>
      <c r="B21" s="173">
        <f>'Inf Load'!B21</f>
        <v>0</v>
      </c>
      <c r="C21" s="163"/>
      <c r="D21" s="164"/>
      <c r="E21" s="165"/>
      <c r="F21" s="166"/>
      <c r="G21" s="163"/>
      <c r="H21" s="164"/>
      <c r="I21" s="165"/>
      <c r="J21" s="166"/>
      <c r="K21" s="163"/>
      <c r="L21" s="164"/>
      <c r="M21" s="165"/>
      <c r="N21" s="166"/>
      <c r="O21" s="163"/>
      <c r="P21" s="164"/>
      <c r="Q21" s="165"/>
      <c r="R21" s="166"/>
    </row>
    <row r="22" spans="1:18" x14ac:dyDescent="0.25">
      <c r="A22" s="174">
        <f>' Inf Conc'!A22</f>
        <v>0</v>
      </c>
      <c r="B22" s="173">
        <f>'Inf Load'!B22</f>
        <v>0</v>
      </c>
      <c r="C22" s="163"/>
      <c r="D22" s="164"/>
      <c r="E22" s="165"/>
      <c r="F22" s="166"/>
      <c r="G22" s="163"/>
      <c r="H22" s="164"/>
      <c r="I22" s="165"/>
      <c r="J22" s="166"/>
      <c r="K22" s="163"/>
      <c r="L22" s="164"/>
      <c r="M22" s="165"/>
      <c r="N22" s="166"/>
      <c r="O22" s="163"/>
      <c r="P22" s="164"/>
      <c r="Q22" s="165"/>
      <c r="R22" s="166"/>
    </row>
    <row r="23" spans="1:18" x14ac:dyDescent="0.25">
      <c r="A23" s="174">
        <f>' Inf Conc'!A23</f>
        <v>0</v>
      </c>
      <c r="B23" s="173">
        <f>'Inf Load'!B23</f>
        <v>0</v>
      </c>
      <c r="C23" s="163"/>
      <c r="D23" s="164"/>
      <c r="E23" s="165"/>
      <c r="F23" s="166"/>
      <c r="G23" s="163"/>
      <c r="H23" s="164"/>
      <c r="I23" s="165"/>
      <c r="J23" s="166"/>
      <c r="K23" s="163"/>
      <c r="L23" s="164"/>
      <c r="M23" s="165"/>
      <c r="N23" s="166"/>
      <c r="O23" s="163"/>
      <c r="P23" s="164"/>
      <c r="Q23" s="165"/>
      <c r="R23" s="166"/>
    </row>
    <row r="24" spans="1:18" x14ac:dyDescent="0.25">
      <c r="A24" s="174">
        <f>' Inf Conc'!A24</f>
        <v>0</v>
      </c>
      <c r="B24" s="173">
        <f>'Inf Load'!B24</f>
        <v>0</v>
      </c>
      <c r="C24" s="163"/>
      <c r="D24" s="164"/>
      <c r="E24" s="165"/>
      <c r="F24" s="166"/>
      <c r="G24" s="163"/>
      <c r="H24" s="164"/>
      <c r="I24" s="165"/>
      <c r="J24" s="166"/>
      <c r="K24" s="163"/>
      <c r="L24" s="164"/>
      <c r="M24" s="165"/>
      <c r="N24" s="166"/>
      <c r="O24" s="163"/>
      <c r="P24" s="164"/>
      <c r="Q24" s="165"/>
      <c r="R24" s="166"/>
    </row>
    <row r="25" spans="1:18" x14ac:dyDescent="0.25">
      <c r="A25" s="174">
        <f>' Inf Conc'!A25</f>
        <v>0</v>
      </c>
      <c r="B25" s="173">
        <f>'Inf Load'!B25</f>
        <v>0</v>
      </c>
      <c r="C25" s="163"/>
      <c r="D25" s="164"/>
      <c r="E25" s="165"/>
      <c r="F25" s="166"/>
      <c r="G25" s="163"/>
      <c r="H25" s="164"/>
      <c r="I25" s="165"/>
      <c r="J25" s="166"/>
      <c r="K25" s="163"/>
      <c r="L25" s="164"/>
      <c r="M25" s="165"/>
      <c r="N25" s="166"/>
      <c r="O25" s="163"/>
      <c r="P25" s="164"/>
      <c r="Q25" s="165"/>
      <c r="R25" s="166"/>
    </row>
    <row r="26" spans="1:18" ht="15.75" thickBot="1" x14ac:dyDescent="0.3">
      <c r="A26" s="174">
        <f>' Inf Conc'!A26</f>
        <v>0</v>
      </c>
      <c r="B26" s="173">
        <f>'Inf Load'!B26</f>
        <v>0</v>
      </c>
      <c r="C26" s="170"/>
      <c r="D26" s="171"/>
      <c r="E26" s="168"/>
      <c r="F26" s="169"/>
      <c r="G26" s="170"/>
      <c r="H26" s="171"/>
      <c r="I26" s="168"/>
      <c r="J26" s="169"/>
      <c r="K26" s="170"/>
      <c r="L26" s="171"/>
      <c r="M26" s="168"/>
      <c r="N26" s="169"/>
      <c r="O26" s="170"/>
      <c r="P26" s="171"/>
      <c r="Q26" s="168"/>
      <c r="R26" s="169"/>
    </row>
    <row r="28" spans="1:18" ht="15.75" thickBot="1" x14ac:dyDescent="0.3"/>
    <row r="29" spans="1:18" x14ac:dyDescent="0.25">
      <c r="A29" s="129" t="s">
        <v>103</v>
      </c>
      <c r="B29" s="202"/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2"/>
    </row>
    <row r="30" spans="1:18" ht="15.75" thickBot="1" x14ac:dyDescent="0.3">
      <c r="A30" s="84" t="s">
        <v>104</v>
      </c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545" priority="140">
      <formula>ISTEXT(E17)</formula>
    </cfRule>
  </conditionalFormatting>
  <conditionalFormatting sqref="F17:F26">
    <cfRule type="expression" dxfId="544" priority="139">
      <formula>ISTEXT(F17)</formula>
    </cfRule>
  </conditionalFormatting>
  <conditionalFormatting sqref="G17:G26">
    <cfRule type="expression" dxfId="543" priority="138">
      <formula>ISTEXT(G17)</formula>
    </cfRule>
  </conditionalFormatting>
  <conditionalFormatting sqref="H17:H26">
    <cfRule type="expression" dxfId="542" priority="137">
      <formula>ISTEXT(H17)</formula>
    </cfRule>
  </conditionalFormatting>
  <conditionalFormatting sqref="K17:K26">
    <cfRule type="expression" dxfId="541" priority="136">
      <formula>ISTEXT(K17)</formula>
    </cfRule>
  </conditionalFormatting>
  <conditionalFormatting sqref="L17:L26">
    <cfRule type="expression" dxfId="540" priority="135">
      <formula>ISTEXT(L17)</formula>
    </cfRule>
  </conditionalFormatting>
  <conditionalFormatting sqref="M17:M26">
    <cfRule type="expression" dxfId="539" priority="134">
      <formula>ISTEXT(M17)</formula>
    </cfRule>
  </conditionalFormatting>
  <conditionalFormatting sqref="N17:N26">
    <cfRule type="expression" dxfId="538" priority="133">
      <formula>ISTEXT(N17)</formula>
    </cfRule>
  </conditionalFormatting>
  <conditionalFormatting sqref="O17:O26">
    <cfRule type="expression" dxfId="537" priority="132">
      <formula>ISTEXT(O17)</formula>
    </cfRule>
  </conditionalFormatting>
  <conditionalFormatting sqref="P17:P26">
    <cfRule type="expression" dxfId="536" priority="131">
      <formula>ISTEXT(P17)</formula>
    </cfRule>
  </conditionalFormatting>
  <conditionalFormatting sqref="Q17:Q26">
    <cfRule type="expression" dxfId="535" priority="130">
      <formula>ISTEXT(Q17)</formula>
    </cfRule>
  </conditionalFormatting>
  <conditionalFormatting sqref="R17:R26">
    <cfRule type="expression" dxfId="534" priority="129">
      <formula>ISTEXT(R17)</formula>
    </cfRule>
  </conditionalFormatting>
  <conditionalFormatting sqref="C19">
    <cfRule type="expression" dxfId="533" priority="128">
      <formula>ISTEXT(C19)</formula>
    </cfRule>
  </conditionalFormatting>
  <conditionalFormatting sqref="C18">
    <cfRule type="expression" dxfId="532" priority="142">
      <formula>ISTEXT(C18)</formula>
    </cfRule>
  </conditionalFormatting>
  <conditionalFormatting sqref="D17:D26">
    <cfRule type="expression" dxfId="531" priority="141">
      <formula>ISTEXT(D17)</formula>
    </cfRule>
  </conditionalFormatting>
  <conditionalFormatting sqref="D19">
    <cfRule type="expression" dxfId="530" priority="127">
      <formula>ISTEXT(D19)</formula>
    </cfRule>
  </conditionalFormatting>
  <conditionalFormatting sqref="E19">
    <cfRule type="expression" dxfId="529" priority="126">
      <formula>ISTEXT(E19)</formula>
    </cfRule>
  </conditionalFormatting>
  <conditionalFormatting sqref="F19">
    <cfRule type="expression" dxfId="528" priority="125">
      <formula>ISTEXT(F19)</formula>
    </cfRule>
  </conditionalFormatting>
  <conditionalFormatting sqref="G19">
    <cfRule type="expression" dxfId="527" priority="124">
      <formula>ISTEXT(G19)</formula>
    </cfRule>
  </conditionalFormatting>
  <conditionalFormatting sqref="H19">
    <cfRule type="expression" dxfId="526" priority="123">
      <formula>ISTEXT(H19)</formula>
    </cfRule>
  </conditionalFormatting>
  <conditionalFormatting sqref="K19">
    <cfRule type="expression" dxfId="525" priority="122">
      <formula>ISTEXT(K19)</formula>
    </cfRule>
  </conditionalFormatting>
  <conditionalFormatting sqref="L19">
    <cfRule type="expression" dxfId="524" priority="121">
      <formula>ISTEXT(L19)</formula>
    </cfRule>
  </conditionalFormatting>
  <conditionalFormatting sqref="M19">
    <cfRule type="expression" dxfId="523" priority="120">
      <formula>ISTEXT(M19)</formula>
    </cfRule>
  </conditionalFormatting>
  <conditionalFormatting sqref="N19">
    <cfRule type="expression" dxfId="522" priority="119">
      <formula>ISTEXT(N19)</formula>
    </cfRule>
  </conditionalFormatting>
  <conditionalFormatting sqref="O19">
    <cfRule type="expression" dxfId="521" priority="118">
      <formula>ISTEXT(O19)</formula>
    </cfRule>
  </conditionalFormatting>
  <conditionalFormatting sqref="P19">
    <cfRule type="expression" dxfId="520" priority="117">
      <formula>ISTEXT(P19)</formula>
    </cfRule>
  </conditionalFormatting>
  <conditionalFormatting sqref="Q19">
    <cfRule type="expression" dxfId="519" priority="116">
      <formula>ISTEXT(Q19)</formula>
    </cfRule>
  </conditionalFormatting>
  <conditionalFormatting sqref="R19">
    <cfRule type="expression" dxfId="518" priority="115">
      <formula>ISTEXT(R19)</formula>
    </cfRule>
  </conditionalFormatting>
  <conditionalFormatting sqref="C20">
    <cfRule type="expression" dxfId="517" priority="114">
      <formula>ISTEXT(C20)</formula>
    </cfRule>
  </conditionalFormatting>
  <conditionalFormatting sqref="D20">
    <cfRule type="expression" dxfId="516" priority="113">
      <formula>ISTEXT(D20)</formula>
    </cfRule>
  </conditionalFormatting>
  <conditionalFormatting sqref="E20">
    <cfRule type="expression" dxfId="515" priority="112">
      <formula>ISTEXT(E20)</formula>
    </cfRule>
  </conditionalFormatting>
  <conditionalFormatting sqref="F20">
    <cfRule type="expression" dxfId="514" priority="111">
      <formula>ISTEXT(F20)</formula>
    </cfRule>
  </conditionalFormatting>
  <conditionalFormatting sqref="G20">
    <cfRule type="expression" dxfId="513" priority="110">
      <formula>ISTEXT(G20)</formula>
    </cfRule>
  </conditionalFormatting>
  <conditionalFormatting sqref="H20">
    <cfRule type="expression" dxfId="512" priority="109">
      <formula>ISTEXT(H20)</formula>
    </cfRule>
  </conditionalFormatting>
  <conditionalFormatting sqref="K20">
    <cfRule type="expression" dxfId="511" priority="108">
      <formula>ISTEXT(K20)</formula>
    </cfRule>
  </conditionalFormatting>
  <conditionalFormatting sqref="L20">
    <cfRule type="expression" dxfId="510" priority="107">
      <formula>ISTEXT(L20)</formula>
    </cfRule>
  </conditionalFormatting>
  <conditionalFormatting sqref="M20">
    <cfRule type="expression" dxfId="509" priority="106">
      <formula>ISTEXT(M20)</formula>
    </cfRule>
  </conditionalFormatting>
  <conditionalFormatting sqref="N20">
    <cfRule type="expression" dxfId="508" priority="105">
      <formula>ISTEXT(N20)</formula>
    </cfRule>
  </conditionalFormatting>
  <conditionalFormatting sqref="O20">
    <cfRule type="expression" dxfId="507" priority="104">
      <formula>ISTEXT(O20)</formula>
    </cfRule>
  </conditionalFormatting>
  <conditionalFormatting sqref="P20">
    <cfRule type="expression" dxfId="506" priority="103">
      <formula>ISTEXT(P20)</formula>
    </cfRule>
  </conditionalFormatting>
  <conditionalFormatting sqref="Q20">
    <cfRule type="expression" dxfId="505" priority="102">
      <formula>ISTEXT(Q20)</formula>
    </cfRule>
  </conditionalFormatting>
  <conditionalFormatting sqref="R20">
    <cfRule type="expression" dxfId="504" priority="101">
      <formula>ISTEXT(R20)</formula>
    </cfRule>
  </conditionalFormatting>
  <conditionalFormatting sqref="C21:C26">
    <cfRule type="expression" dxfId="503" priority="100">
      <formula>ISTEXT(C21)</formula>
    </cfRule>
  </conditionalFormatting>
  <conditionalFormatting sqref="D21:D26">
    <cfRule type="expression" dxfId="502" priority="99">
      <formula>ISTEXT(D21)</formula>
    </cfRule>
  </conditionalFormatting>
  <conditionalFormatting sqref="E21:E26">
    <cfRule type="expression" dxfId="501" priority="98">
      <formula>ISTEXT(E21)</formula>
    </cfRule>
  </conditionalFormatting>
  <conditionalFormatting sqref="F21:F26">
    <cfRule type="expression" dxfId="500" priority="97">
      <formula>ISTEXT(F21)</formula>
    </cfRule>
  </conditionalFormatting>
  <conditionalFormatting sqref="G21:G26">
    <cfRule type="expression" dxfId="499" priority="96">
      <formula>ISTEXT(G21)</formula>
    </cfRule>
  </conditionalFormatting>
  <conditionalFormatting sqref="H21:H26">
    <cfRule type="expression" dxfId="498" priority="95">
      <formula>ISTEXT(H21)</formula>
    </cfRule>
  </conditionalFormatting>
  <conditionalFormatting sqref="K21:K26">
    <cfRule type="expression" dxfId="497" priority="94">
      <formula>ISTEXT(K21)</formula>
    </cfRule>
  </conditionalFormatting>
  <conditionalFormatting sqref="L21:L26">
    <cfRule type="expression" dxfId="496" priority="93">
      <formula>ISTEXT(L21)</formula>
    </cfRule>
  </conditionalFormatting>
  <conditionalFormatting sqref="M21:M26">
    <cfRule type="expression" dxfId="495" priority="92">
      <formula>ISTEXT(M21)</formula>
    </cfRule>
  </conditionalFormatting>
  <conditionalFormatting sqref="N21:N26">
    <cfRule type="expression" dxfId="494" priority="91">
      <formula>ISTEXT(N21)</formula>
    </cfRule>
  </conditionalFormatting>
  <conditionalFormatting sqref="O21:O26">
    <cfRule type="expression" dxfId="493" priority="90">
      <formula>ISTEXT(O21)</formula>
    </cfRule>
  </conditionalFormatting>
  <conditionalFormatting sqref="P21:P26">
    <cfRule type="expression" dxfId="492" priority="89">
      <formula>ISTEXT(P21)</formula>
    </cfRule>
  </conditionalFormatting>
  <conditionalFormatting sqref="Q21:Q26">
    <cfRule type="expression" dxfId="491" priority="88">
      <formula>ISTEXT(Q21)</formula>
    </cfRule>
  </conditionalFormatting>
  <conditionalFormatting sqref="R21:R26">
    <cfRule type="expression" dxfId="490" priority="87">
      <formula>ISTEXT(R21)</formula>
    </cfRule>
  </conditionalFormatting>
  <conditionalFormatting sqref="K7:K16">
    <cfRule type="expression" dxfId="489" priority="71">
      <formula>ISTEXT(K7)</formula>
    </cfRule>
  </conditionalFormatting>
  <conditionalFormatting sqref="L7:L16">
    <cfRule type="expression" dxfId="488" priority="70">
      <formula>ISTEXT(L7)</formula>
    </cfRule>
  </conditionalFormatting>
  <conditionalFormatting sqref="I17:I26">
    <cfRule type="expression" dxfId="487" priority="84">
      <formula>ISTEXT(I17)</formula>
    </cfRule>
  </conditionalFormatting>
  <conditionalFormatting sqref="J17:J26">
    <cfRule type="expression" dxfId="486" priority="83">
      <formula>ISTEXT(J17)</formula>
    </cfRule>
  </conditionalFormatting>
  <conditionalFormatting sqref="I19">
    <cfRule type="expression" dxfId="485" priority="82">
      <formula>ISTEXT(I19)</formula>
    </cfRule>
  </conditionalFormatting>
  <conditionalFormatting sqref="J19">
    <cfRule type="expression" dxfId="484" priority="81">
      <formula>ISTEXT(J19)</formula>
    </cfRule>
  </conditionalFormatting>
  <conditionalFormatting sqref="I20">
    <cfRule type="expression" dxfId="483" priority="80">
      <formula>ISTEXT(I20)</formula>
    </cfRule>
  </conditionalFormatting>
  <conditionalFormatting sqref="J20">
    <cfRule type="expression" dxfId="482" priority="79">
      <formula>ISTEXT(J20)</formula>
    </cfRule>
  </conditionalFormatting>
  <conditionalFormatting sqref="I21:I26">
    <cfRule type="expression" dxfId="481" priority="78">
      <formula>ISTEXT(I21)</formula>
    </cfRule>
  </conditionalFormatting>
  <conditionalFormatting sqref="J21:J26">
    <cfRule type="expression" dxfId="480" priority="77">
      <formula>ISTEXT(J21)</formula>
    </cfRule>
  </conditionalFormatting>
  <conditionalFormatting sqref="D7:D16">
    <cfRule type="expression" dxfId="479" priority="76">
      <formula>ISTEXT(D7)</formula>
    </cfRule>
  </conditionalFormatting>
  <conditionalFormatting sqref="E7:E16">
    <cfRule type="expression" dxfId="478" priority="75">
      <formula>ISTEXT(E7)</formula>
    </cfRule>
  </conditionalFormatting>
  <conditionalFormatting sqref="F7:F16">
    <cfRule type="expression" dxfId="477" priority="74">
      <formula>ISTEXT(F7)</formula>
    </cfRule>
  </conditionalFormatting>
  <conditionalFormatting sqref="G7:G16">
    <cfRule type="expression" dxfId="476" priority="73">
      <formula>ISTEXT(G7)</formula>
    </cfRule>
  </conditionalFormatting>
  <conditionalFormatting sqref="H7:H16">
    <cfRule type="expression" dxfId="475" priority="72">
      <formula>ISTEXT(H7)</formula>
    </cfRule>
  </conditionalFormatting>
  <conditionalFormatting sqref="M7:M16">
    <cfRule type="expression" dxfId="474" priority="69">
      <formula>ISTEXT(M7)</formula>
    </cfRule>
  </conditionalFormatting>
  <conditionalFormatting sqref="N7:N16">
    <cfRule type="expression" dxfId="473" priority="68">
      <formula>ISTEXT(N7)</formula>
    </cfRule>
  </conditionalFormatting>
  <conditionalFormatting sqref="O7:O16">
    <cfRule type="expression" dxfId="472" priority="67">
      <formula>ISTEXT(O7)</formula>
    </cfRule>
  </conditionalFormatting>
  <conditionalFormatting sqref="P7:P16">
    <cfRule type="expression" dxfId="471" priority="66">
      <formula>ISTEXT(P7)</formula>
    </cfRule>
  </conditionalFormatting>
  <conditionalFormatting sqref="Q7:Q16">
    <cfRule type="expression" dxfId="470" priority="65">
      <formula>ISTEXT(Q7)</formula>
    </cfRule>
  </conditionalFormatting>
  <conditionalFormatting sqref="R7:R16">
    <cfRule type="expression" dxfId="469" priority="64">
      <formula>ISTEXT(R7)</formula>
    </cfRule>
  </conditionalFormatting>
  <conditionalFormatting sqref="I7:I16">
    <cfRule type="expression" dxfId="468" priority="63">
      <formula>ISTEXT(I7)</formula>
    </cfRule>
  </conditionalFormatting>
  <conditionalFormatting sqref="J7:J16">
    <cfRule type="expression" dxfId="467" priority="62">
      <formula>ISTEXT(J7)</formula>
    </cfRule>
  </conditionalFormatting>
  <conditionalFormatting sqref="I17:I26">
    <cfRule type="expression" dxfId="466" priority="51">
      <formula>ISTEXT(I17)</formula>
    </cfRule>
  </conditionalFormatting>
  <conditionalFormatting sqref="J17:J26">
    <cfRule type="expression" dxfId="465" priority="50">
      <formula>ISTEXT(J17)</formula>
    </cfRule>
  </conditionalFormatting>
  <conditionalFormatting sqref="K17:K26">
    <cfRule type="expression" dxfId="464" priority="49">
      <formula>ISTEXT(K17)</formula>
    </cfRule>
  </conditionalFormatting>
  <conditionalFormatting sqref="L17:L26">
    <cfRule type="expression" dxfId="463" priority="48">
      <formula>ISTEXT(L17)</formula>
    </cfRule>
  </conditionalFormatting>
  <conditionalFormatting sqref="M17:M26">
    <cfRule type="expression" dxfId="462" priority="47">
      <formula>ISTEXT(M17)</formula>
    </cfRule>
  </conditionalFormatting>
  <conditionalFormatting sqref="N17:N26">
    <cfRule type="expression" dxfId="461" priority="46">
      <formula>ISTEXT(N17)</formula>
    </cfRule>
  </conditionalFormatting>
  <conditionalFormatting sqref="O17:O26">
    <cfRule type="expression" dxfId="460" priority="45">
      <formula>ISTEXT(O17)</formula>
    </cfRule>
  </conditionalFormatting>
  <conditionalFormatting sqref="P17:P26">
    <cfRule type="expression" dxfId="459" priority="44">
      <formula>ISTEXT(P17)</formula>
    </cfRule>
  </conditionalFormatting>
  <conditionalFormatting sqref="I19">
    <cfRule type="expression" dxfId="458" priority="43">
      <formula>ISTEXT(I19)</formula>
    </cfRule>
  </conditionalFormatting>
  <conditionalFormatting sqref="J19">
    <cfRule type="expression" dxfId="457" priority="42">
      <formula>ISTEXT(J19)</formula>
    </cfRule>
  </conditionalFormatting>
  <conditionalFormatting sqref="K19">
    <cfRule type="expression" dxfId="456" priority="41">
      <formula>ISTEXT(K19)</formula>
    </cfRule>
  </conditionalFormatting>
  <conditionalFormatting sqref="L19">
    <cfRule type="expression" dxfId="455" priority="40">
      <formula>ISTEXT(L19)</formula>
    </cfRule>
  </conditionalFormatting>
  <conditionalFormatting sqref="M19">
    <cfRule type="expression" dxfId="454" priority="39">
      <formula>ISTEXT(M19)</formula>
    </cfRule>
  </conditionalFormatting>
  <conditionalFormatting sqref="N19">
    <cfRule type="expression" dxfId="453" priority="38">
      <formula>ISTEXT(N19)</formula>
    </cfRule>
  </conditionalFormatting>
  <conditionalFormatting sqref="O19">
    <cfRule type="expression" dxfId="452" priority="37">
      <formula>ISTEXT(O19)</formula>
    </cfRule>
  </conditionalFormatting>
  <conditionalFormatting sqref="P19">
    <cfRule type="expression" dxfId="451" priority="36">
      <formula>ISTEXT(P19)</formula>
    </cfRule>
  </conditionalFormatting>
  <conditionalFormatting sqref="I20">
    <cfRule type="expression" dxfId="450" priority="35">
      <formula>ISTEXT(I20)</formula>
    </cfRule>
  </conditionalFormatting>
  <conditionalFormatting sqref="J20">
    <cfRule type="expression" dxfId="449" priority="34">
      <formula>ISTEXT(J20)</formula>
    </cfRule>
  </conditionalFormatting>
  <conditionalFormatting sqref="K20">
    <cfRule type="expression" dxfId="448" priority="33">
      <formula>ISTEXT(K20)</formula>
    </cfRule>
  </conditionalFormatting>
  <conditionalFormatting sqref="L20">
    <cfRule type="expression" dxfId="447" priority="32">
      <formula>ISTEXT(L20)</formula>
    </cfRule>
  </conditionalFormatting>
  <conditionalFormatting sqref="M20">
    <cfRule type="expression" dxfId="446" priority="31">
      <formula>ISTEXT(M20)</formula>
    </cfRule>
  </conditionalFormatting>
  <conditionalFormatting sqref="N20">
    <cfRule type="expression" dxfId="445" priority="30">
      <formula>ISTEXT(N20)</formula>
    </cfRule>
  </conditionalFormatting>
  <conditionalFormatting sqref="O20">
    <cfRule type="expression" dxfId="444" priority="29">
      <formula>ISTEXT(O20)</formula>
    </cfRule>
  </conditionalFormatting>
  <conditionalFormatting sqref="P20">
    <cfRule type="expression" dxfId="443" priority="28">
      <formula>ISTEXT(P20)</formula>
    </cfRule>
  </conditionalFormatting>
  <conditionalFormatting sqref="I21:I26">
    <cfRule type="expression" dxfId="442" priority="27">
      <formula>ISTEXT(I21)</formula>
    </cfRule>
  </conditionalFormatting>
  <conditionalFormatting sqref="J21:J26">
    <cfRule type="expression" dxfId="441" priority="26">
      <formula>ISTEXT(J21)</formula>
    </cfRule>
  </conditionalFormatting>
  <conditionalFormatting sqref="K21:K26">
    <cfRule type="expression" dxfId="440" priority="25">
      <formula>ISTEXT(K21)</formula>
    </cfRule>
  </conditionalFormatting>
  <conditionalFormatting sqref="L21:L26">
    <cfRule type="expression" dxfId="439" priority="24">
      <formula>ISTEXT(L21)</formula>
    </cfRule>
  </conditionalFormatting>
  <conditionalFormatting sqref="M21:M26">
    <cfRule type="expression" dxfId="438" priority="23">
      <formula>ISTEXT(M21)</formula>
    </cfRule>
  </conditionalFormatting>
  <conditionalFormatting sqref="N21:N26">
    <cfRule type="expression" dxfId="437" priority="22">
      <formula>ISTEXT(N21)</formula>
    </cfRule>
  </conditionalFormatting>
  <conditionalFormatting sqref="O21:O26">
    <cfRule type="expression" dxfId="436" priority="21">
      <formula>ISTEXT(O21)</formula>
    </cfRule>
  </conditionalFormatting>
  <conditionalFormatting sqref="P21:P26">
    <cfRule type="expression" dxfId="435" priority="20">
      <formula>ISTEXT(P21)</formula>
    </cfRule>
  </conditionalFormatting>
  <conditionalFormatting sqref="I7:I16">
    <cfRule type="expression" dxfId="434" priority="19">
      <formula>ISTEXT(I7)</formula>
    </cfRule>
  </conditionalFormatting>
  <conditionalFormatting sqref="J7:J16">
    <cfRule type="expression" dxfId="433" priority="18">
      <formula>ISTEXT(J7)</formula>
    </cfRule>
  </conditionalFormatting>
  <conditionalFormatting sqref="K7:K16">
    <cfRule type="expression" dxfId="432" priority="17">
      <formula>ISTEXT(K7)</formula>
    </cfRule>
  </conditionalFormatting>
  <conditionalFormatting sqref="L7:L16">
    <cfRule type="expression" dxfId="431" priority="16">
      <formula>ISTEXT(L7)</formula>
    </cfRule>
  </conditionalFormatting>
  <conditionalFormatting sqref="M7:M16">
    <cfRule type="expression" dxfId="430" priority="15">
      <formula>ISTEXT(M7)</formula>
    </cfRule>
  </conditionalFormatting>
  <conditionalFormatting sqref="N7:N16">
    <cfRule type="expression" dxfId="429" priority="14">
      <formula>ISTEXT(N7)</formula>
    </cfRule>
  </conditionalFormatting>
  <conditionalFormatting sqref="O7:O16">
    <cfRule type="expression" dxfId="428" priority="13">
      <formula>ISTEXT(O7)</formula>
    </cfRule>
  </conditionalFormatting>
  <conditionalFormatting sqref="P7:P16">
    <cfRule type="expression" dxfId="427" priority="12">
      <formula>ISTEXT(P7)</formula>
    </cfRule>
  </conditionalFormatting>
  <conditionalFormatting sqref="Q17:Q26">
    <cfRule type="expression" dxfId="426" priority="11">
      <formula>ISTEXT(Q17)</formula>
    </cfRule>
  </conditionalFormatting>
  <conditionalFormatting sqref="R17:R26">
    <cfRule type="expression" dxfId="425" priority="10">
      <formula>ISTEXT(R17)</formula>
    </cfRule>
  </conditionalFormatting>
  <conditionalFormatting sqref="Q19">
    <cfRule type="expression" dxfId="424" priority="9">
      <formula>ISTEXT(Q19)</formula>
    </cfRule>
  </conditionalFormatting>
  <conditionalFormatting sqref="R19">
    <cfRule type="expression" dxfId="423" priority="8">
      <formula>ISTEXT(R19)</formula>
    </cfRule>
  </conditionalFormatting>
  <conditionalFormatting sqref="Q20">
    <cfRule type="expression" dxfId="422" priority="7">
      <formula>ISTEXT(Q20)</formula>
    </cfRule>
  </conditionalFormatting>
  <conditionalFormatting sqref="R20">
    <cfRule type="expression" dxfId="421" priority="6">
      <formula>ISTEXT(R20)</formula>
    </cfRule>
  </conditionalFormatting>
  <conditionalFormatting sqref="Q21:Q26">
    <cfRule type="expression" dxfId="420" priority="5">
      <formula>ISTEXT(Q21)</formula>
    </cfRule>
  </conditionalFormatting>
  <conditionalFormatting sqref="R21:R26">
    <cfRule type="expression" dxfId="419" priority="4">
      <formula>ISTEXT(R21)</formula>
    </cfRule>
  </conditionalFormatting>
  <conditionalFormatting sqref="Q7:Q16">
    <cfRule type="expression" dxfId="418" priority="3">
      <formula>ISTEXT(Q7)</formula>
    </cfRule>
  </conditionalFormatting>
  <conditionalFormatting sqref="R7:R16">
    <cfRule type="expression" dxfId="417" priority="2">
      <formula>ISTEXT(R7)</formula>
    </cfRule>
  </conditionalFormatting>
  <conditionalFormatting sqref="D9:P9">
    <cfRule type="expression" dxfId="416" priority="1">
      <formula>ISTEXT(D9)</formula>
    </cfRule>
  </conditionalFormatting>
  <pageMargins left="0.7" right="0.7" top="0.75" bottom="0.75" header="0.3" footer="0.3"/>
  <pageSetup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64"/>
  <sheetViews>
    <sheetView zoomScaleNormal="100" workbookViewId="0">
      <pane ySplit="5" topLeftCell="A30" activePane="bottomLeft" state="frozen"/>
      <selection pane="bottomLeft" activeCell="A6" sqref="A6:XFD6"/>
    </sheetView>
  </sheetViews>
  <sheetFormatPr defaultRowHeight="15" x14ac:dyDescent="0.25"/>
  <cols>
    <col min="1" max="1" width="15.28515625" style="94" bestFit="1" customWidth="1"/>
    <col min="2" max="2" width="13" customWidth="1"/>
    <col min="3" max="18" width="6" style="94" customWidth="1"/>
    <col min="19" max="19" width="6.42578125" style="94" bestFit="1" customWidth="1"/>
    <col min="20" max="20" width="6" style="94" customWidth="1"/>
    <col min="21" max="21" width="5" style="94" customWidth="1"/>
    <col min="22" max="22" width="5.7109375" style="94" bestFit="1" customWidth="1"/>
    <col min="23" max="23" width="9.140625" style="94"/>
  </cols>
  <sheetData>
    <row r="1" spans="1:23" ht="23.25" customHeight="1" thickBot="1" x14ac:dyDescent="0.4">
      <c r="A1" s="147" t="s">
        <v>97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N1" s="147"/>
      <c r="O1" s="148"/>
      <c r="P1" s="148"/>
      <c r="Q1" s="148"/>
      <c r="R1" s="148"/>
      <c r="S1" s="148"/>
      <c r="T1" s="148"/>
      <c r="U1" s="149"/>
      <c r="V1" s="149"/>
    </row>
    <row r="2" spans="1:23" s="52" customFormat="1" ht="18.75" x14ac:dyDescent="0.3">
      <c r="A2" s="184" t="str">
        <f>' Inf Conc'!A2</f>
        <v>Delta Diablo Sanitation District</v>
      </c>
      <c r="B2" s="185"/>
      <c r="C2" s="185"/>
      <c r="D2" s="185"/>
      <c r="E2" s="185"/>
      <c r="F2" s="185"/>
      <c r="G2" s="185"/>
      <c r="H2" s="185"/>
      <c r="I2" s="185"/>
      <c r="J2" s="185"/>
      <c r="K2" s="186"/>
      <c r="N2" s="150"/>
      <c r="O2" s="150"/>
      <c r="P2" s="150"/>
      <c r="Q2" s="150"/>
      <c r="R2" s="150"/>
      <c r="S2" s="151"/>
      <c r="T2" s="152"/>
      <c r="U2" s="152"/>
      <c r="V2" s="152"/>
      <c r="W2" s="152"/>
    </row>
    <row r="3" spans="1:23" s="52" customFormat="1" ht="19.5" thickBot="1" x14ac:dyDescent="0.35">
      <c r="A3" s="187" t="str">
        <f>' Inf Conc'!A3</f>
        <v>Darrell Cain, Lab Manager, (925)756-1915</v>
      </c>
      <c r="B3" s="188"/>
      <c r="C3" s="188"/>
      <c r="D3" s="188"/>
      <c r="E3" s="188"/>
      <c r="F3" s="188"/>
      <c r="G3" s="188"/>
      <c r="H3" s="188"/>
      <c r="I3" s="188"/>
      <c r="J3" s="188"/>
      <c r="K3" s="189"/>
      <c r="N3" s="150"/>
      <c r="O3" s="150"/>
      <c r="P3" s="150"/>
      <c r="Q3" s="150"/>
      <c r="R3" s="150"/>
      <c r="S3" s="151"/>
      <c r="T3" s="152"/>
      <c r="U3" s="152"/>
      <c r="V3" s="152"/>
      <c r="W3" s="152"/>
    </row>
    <row r="4" spans="1:23" ht="19.5" thickBot="1" x14ac:dyDescent="0.35"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</row>
    <row r="5" spans="1:23" ht="27.75" customHeight="1" x14ac:dyDescent="0.25">
      <c r="A5" s="100" t="s">
        <v>98</v>
      </c>
      <c r="B5" s="15" t="s">
        <v>0</v>
      </c>
      <c r="C5" s="359" t="s">
        <v>4</v>
      </c>
      <c r="D5" s="360"/>
      <c r="E5" s="359" t="s">
        <v>5</v>
      </c>
      <c r="F5" s="360"/>
      <c r="G5" s="359" t="s">
        <v>1</v>
      </c>
      <c r="H5" s="360"/>
      <c r="I5" s="359" t="s">
        <v>2</v>
      </c>
      <c r="J5" s="360"/>
      <c r="K5" s="359" t="s">
        <v>3</v>
      </c>
      <c r="L5" s="360"/>
      <c r="M5" s="359" t="s">
        <v>7</v>
      </c>
      <c r="N5" s="360"/>
      <c r="O5" s="359" t="s">
        <v>8</v>
      </c>
      <c r="P5" s="360"/>
      <c r="Q5" s="359" t="s">
        <v>23</v>
      </c>
      <c r="R5" s="360"/>
      <c r="S5" s="361" t="s">
        <v>17</v>
      </c>
      <c r="T5" s="360"/>
      <c r="U5" s="361" t="s">
        <v>9</v>
      </c>
      <c r="V5" s="360"/>
    </row>
    <row r="6" spans="1:23" ht="18.75" customHeight="1" x14ac:dyDescent="0.25">
      <c r="A6" s="101"/>
      <c r="B6" s="6" t="s">
        <v>33</v>
      </c>
      <c r="C6" s="154" t="s">
        <v>31</v>
      </c>
      <c r="D6" s="155" t="s">
        <v>32</v>
      </c>
      <c r="E6" s="154" t="s">
        <v>31</v>
      </c>
      <c r="F6" s="155" t="s">
        <v>32</v>
      </c>
      <c r="G6" s="154" t="s">
        <v>31</v>
      </c>
      <c r="H6" s="155" t="s">
        <v>32</v>
      </c>
      <c r="I6" s="154" t="s">
        <v>31</v>
      </c>
      <c r="J6" s="155" t="s">
        <v>32</v>
      </c>
      <c r="K6" s="154" t="s">
        <v>31</v>
      </c>
      <c r="L6" s="155" t="s">
        <v>32</v>
      </c>
      <c r="M6" s="154" t="s">
        <v>31</v>
      </c>
      <c r="N6" s="155" t="s">
        <v>32</v>
      </c>
      <c r="O6" s="154" t="s">
        <v>31</v>
      </c>
      <c r="P6" s="155" t="s">
        <v>32</v>
      </c>
      <c r="Q6" s="154" t="s">
        <v>31</v>
      </c>
      <c r="R6" s="155" t="s">
        <v>32</v>
      </c>
      <c r="S6" s="156" t="s">
        <v>31</v>
      </c>
      <c r="T6" s="157" t="s">
        <v>32</v>
      </c>
      <c r="U6" s="156" t="s">
        <v>31</v>
      </c>
      <c r="V6" s="155" t="s">
        <v>32</v>
      </c>
    </row>
    <row r="7" spans="1:23" s="52" customFormat="1" x14ac:dyDescent="0.25">
      <c r="A7" s="242" t="str">
        <f>'Eff Conc.'!A7</f>
        <v>Q3 2012</v>
      </c>
      <c r="B7" s="243">
        <f>'Eff Conc.'!B7</f>
        <v>41109</v>
      </c>
      <c r="C7" s="163">
        <v>7.0000000000000007E-2</v>
      </c>
      <c r="D7" s="164">
        <v>0.1</v>
      </c>
      <c r="E7" s="165">
        <v>7.0000000000000007E-2</v>
      </c>
      <c r="F7" s="166">
        <v>0.1</v>
      </c>
      <c r="G7" s="163">
        <v>0.1</v>
      </c>
      <c r="H7" s="164">
        <v>0.2</v>
      </c>
      <c r="I7" s="165">
        <v>0.1</v>
      </c>
      <c r="J7" s="166">
        <v>2</v>
      </c>
      <c r="K7" s="163">
        <v>0.04</v>
      </c>
      <c r="L7" s="164">
        <v>0.1</v>
      </c>
      <c r="M7" s="165"/>
      <c r="N7" s="167"/>
      <c r="O7" s="163">
        <v>1.4999999999999999E-2</v>
      </c>
      <c r="P7" s="164">
        <v>0.1</v>
      </c>
      <c r="Q7" s="165"/>
      <c r="R7" s="260"/>
      <c r="S7" s="263">
        <v>1.2E-2</v>
      </c>
      <c r="T7" s="164">
        <v>0.1</v>
      </c>
      <c r="U7" s="80">
        <v>5</v>
      </c>
      <c r="V7" s="164">
        <v>5</v>
      </c>
      <c r="W7" s="152"/>
    </row>
    <row r="8" spans="1:23" s="52" customFormat="1" x14ac:dyDescent="0.25">
      <c r="A8" s="242" t="str">
        <f>'Eff Conc.'!A8</f>
        <v>Q3 2012</v>
      </c>
      <c r="B8" s="243">
        <f>'Eff Conc.'!B8</f>
        <v>41115</v>
      </c>
      <c r="C8" s="163">
        <v>7.0000000000000007E-2</v>
      </c>
      <c r="D8" s="164">
        <v>0.1</v>
      </c>
      <c r="E8" s="165">
        <v>7.0000000000000007E-2</v>
      </c>
      <c r="F8" s="166">
        <v>0.1</v>
      </c>
      <c r="G8" s="163">
        <v>0.2</v>
      </c>
      <c r="H8" s="164">
        <v>1</v>
      </c>
      <c r="I8" s="165">
        <v>0.1</v>
      </c>
      <c r="J8" s="166">
        <v>2</v>
      </c>
      <c r="K8" s="163">
        <v>0.04</v>
      </c>
      <c r="L8" s="164">
        <v>0.1</v>
      </c>
      <c r="M8" s="165"/>
      <c r="N8" s="167"/>
      <c r="O8" s="163">
        <v>1.4999999999999999E-2</v>
      </c>
      <c r="P8" s="164">
        <v>0.1</v>
      </c>
      <c r="Q8" s="165"/>
      <c r="R8" s="260"/>
      <c r="S8" s="263">
        <v>0.03</v>
      </c>
      <c r="T8" s="164">
        <v>0.1</v>
      </c>
      <c r="U8" s="163">
        <v>6</v>
      </c>
      <c r="V8" s="164">
        <v>6</v>
      </c>
      <c r="W8" s="152"/>
    </row>
    <row r="9" spans="1:23" s="52" customFormat="1" x14ac:dyDescent="0.25">
      <c r="A9" s="242" t="str">
        <f>'Eff Conc.'!A9</f>
        <v>Q3 2012</v>
      </c>
      <c r="B9" s="243">
        <f>'Eff Conc.'!B9</f>
        <v>41128</v>
      </c>
      <c r="C9" s="163">
        <v>7.0000000000000007E-2</v>
      </c>
      <c r="D9" s="164">
        <v>0.1</v>
      </c>
      <c r="E9" s="165">
        <v>7.0000000000000007E-2</v>
      </c>
      <c r="F9" s="166">
        <v>0.1</v>
      </c>
      <c r="G9" s="163">
        <v>0.25</v>
      </c>
      <c r="H9" s="164">
        <v>1</v>
      </c>
      <c r="I9" s="165">
        <v>0.01</v>
      </c>
      <c r="J9" s="166">
        <v>0.2</v>
      </c>
      <c r="K9" s="163">
        <v>0.04</v>
      </c>
      <c r="L9" s="164">
        <v>0.1</v>
      </c>
      <c r="M9" s="165"/>
      <c r="N9" s="167"/>
      <c r="O9" s="163">
        <v>1.4999999999999999E-2</v>
      </c>
      <c r="P9" s="164">
        <v>0.1</v>
      </c>
      <c r="Q9" s="165">
        <v>1.4999999999999999E-2</v>
      </c>
      <c r="R9" s="260">
        <v>0.1</v>
      </c>
      <c r="S9" s="263">
        <v>0.03</v>
      </c>
      <c r="T9" s="164">
        <v>0.1</v>
      </c>
      <c r="U9" s="163">
        <v>6</v>
      </c>
      <c r="V9" s="164">
        <v>6</v>
      </c>
      <c r="W9" s="152"/>
    </row>
    <row r="10" spans="1:23" s="52" customFormat="1" x14ac:dyDescent="0.25">
      <c r="A10" s="242" t="str">
        <f>'Eff Conc.'!A10</f>
        <v>Q3 2012</v>
      </c>
      <c r="B10" s="243">
        <f>'Eff Conc.'!B10</f>
        <v>41142</v>
      </c>
      <c r="C10" s="163">
        <v>7.0000000000000007E-2</v>
      </c>
      <c r="D10" s="164">
        <v>0.1</v>
      </c>
      <c r="E10" s="165">
        <v>7.0000000000000007E-2</v>
      </c>
      <c r="F10" s="166">
        <v>0.1</v>
      </c>
      <c r="G10" s="163">
        <v>0.1</v>
      </c>
      <c r="H10" s="164">
        <v>0.5</v>
      </c>
      <c r="I10" s="165">
        <v>2E-3</v>
      </c>
      <c r="J10" s="166">
        <v>0.03</v>
      </c>
      <c r="K10" s="163">
        <v>0.04</v>
      </c>
      <c r="L10" s="164">
        <v>0.1</v>
      </c>
      <c r="M10" s="165"/>
      <c r="N10" s="167"/>
      <c r="O10" s="163">
        <v>1.4999999999999999E-2</v>
      </c>
      <c r="P10" s="164">
        <v>0.1</v>
      </c>
      <c r="Q10" s="165">
        <v>1.4999999999999999E-2</v>
      </c>
      <c r="R10" s="260">
        <v>0.1</v>
      </c>
      <c r="S10" s="263">
        <v>0.03</v>
      </c>
      <c r="T10" s="164">
        <v>0.1</v>
      </c>
      <c r="U10" s="163">
        <v>7</v>
      </c>
      <c r="V10" s="164">
        <v>7</v>
      </c>
      <c r="W10" s="152"/>
    </row>
    <row r="11" spans="1:23" s="52" customFormat="1" x14ac:dyDescent="0.25">
      <c r="A11" s="242" t="str">
        <f>'Eff Conc.'!A11</f>
        <v>Q3 2012</v>
      </c>
      <c r="B11" s="243">
        <f>'Eff Conc.'!B11</f>
        <v>41157</v>
      </c>
      <c r="C11" s="163">
        <v>7.0000000000000007E-2</v>
      </c>
      <c r="D11" s="164">
        <v>0.1</v>
      </c>
      <c r="E11" s="165">
        <v>7.0000000000000007E-2</v>
      </c>
      <c r="F11" s="166">
        <v>0.1</v>
      </c>
      <c r="G11" s="163">
        <v>0.25</v>
      </c>
      <c r="H11" s="164">
        <v>1</v>
      </c>
      <c r="I11" s="165">
        <v>4.0000000000000001E-3</v>
      </c>
      <c r="J11" s="166">
        <v>0.06</v>
      </c>
      <c r="K11" s="163">
        <v>0.04</v>
      </c>
      <c r="L11" s="164">
        <v>0.1</v>
      </c>
      <c r="M11" s="165"/>
      <c r="N11" s="167"/>
      <c r="O11" s="163">
        <v>7.0000000000000001E-3</v>
      </c>
      <c r="P11" s="164">
        <v>0.01</v>
      </c>
      <c r="Q11" s="165">
        <v>7.0000000000000001E-3</v>
      </c>
      <c r="R11" s="260">
        <v>0.01</v>
      </c>
      <c r="S11" s="263">
        <v>1.2E-2</v>
      </c>
      <c r="T11" s="164">
        <v>0.02</v>
      </c>
      <c r="U11" s="163">
        <v>10</v>
      </c>
      <c r="V11" s="164">
        <v>10</v>
      </c>
      <c r="W11" s="152"/>
    </row>
    <row r="12" spans="1:23" s="52" customFormat="1" x14ac:dyDescent="0.25">
      <c r="A12" s="242" t="str">
        <f>'Eff Conc.'!A12</f>
        <v>Q3 2012</v>
      </c>
      <c r="B12" s="243">
        <f>'Eff Conc.'!B12</f>
        <v>41177</v>
      </c>
      <c r="C12" s="163">
        <v>7.0000000000000007E-2</v>
      </c>
      <c r="D12" s="164">
        <v>0.1</v>
      </c>
      <c r="E12" s="165">
        <v>7.0000000000000007E-2</v>
      </c>
      <c r="F12" s="166">
        <v>0.1</v>
      </c>
      <c r="G12" s="163">
        <v>0.25</v>
      </c>
      <c r="H12" s="164">
        <v>1</v>
      </c>
      <c r="I12" s="165">
        <v>0.02</v>
      </c>
      <c r="J12" s="166">
        <v>0.3</v>
      </c>
      <c r="K12" s="163">
        <v>0.04</v>
      </c>
      <c r="L12" s="164">
        <v>0.1</v>
      </c>
      <c r="M12" s="165"/>
      <c r="N12" s="167"/>
      <c r="O12" s="163">
        <v>7.0000000000000001E-3</v>
      </c>
      <c r="P12" s="164">
        <v>0.01</v>
      </c>
      <c r="Q12" s="165">
        <v>1.4999999999999999E-2</v>
      </c>
      <c r="R12" s="260">
        <v>0.1</v>
      </c>
      <c r="S12" s="263">
        <v>1.2E-2</v>
      </c>
      <c r="T12" s="164">
        <v>0.02</v>
      </c>
      <c r="U12" s="163">
        <v>10</v>
      </c>
      <c r="V12" s="164">
        <v>10</v>
      </c>
      <c r="W12" s="152"/>
    </row>
    <row r="13" spans="1:23" s="141" customFormat="1" x14ac:dyDescent="0.25">
      <c r="A13" s="242" t="str">
        <f>'Eff Conc.'!A13</f>
        <v>Q4 2012</v>
      </c>
      <c r="B13" s="243">
        <f>'Eff Conc.'!B13</f>
        <v>41186</v>
      </c>
      <c r="C13" s="163">
        <v>7.0000000000000007E-2</v>
      </c>
      <c r="D13" s="164">
        <v>0.1</v>
      </c>
      <c r="E13" s="165">
        <v>7.0000000000000007E-2</v>
      </c>
      <c r="F13" s="166">
        <v>0.1</v>
      </c>
      <c r="G13" s="163">
        <v>0.5</v>
      </c>
      <c r="H13" s="164">
        <v>1</v>
      </c>
      <c r="I13" s="165">
        <v>2E-3</v>
      </c>
      <c r="J13" s="166">
        <v>0.03</v>
      </c>
      <c r="K13" s="163">
        <v>0.04</v>
      </c>
      <c r="L13" s="164">
        <v>0.1</v>
      </c>
      <c r="M13" s="165"/>
      <c r="N13" s="167"/>
      <c r="O13" s="163">
        <v>7.0000000000000001E-3</v>
      </c>
      <c r="P13" s="164">
        <v>0.01</v>
      </c>
      <c r="Q13" s="165">
        <v>7.0000000000000001E-3</v>
      </c>
      <c r="R13" s="260">
        <v>0.01</v>
      </c>
      <c r="S13" s="263">
        <v>6.0000000000000001E-3</v>
      </c>
      <c r="T13" s="164">
        <v>0.01</v>
      </c>
      <c r="U13" s="163">
        <v>5</v>
      </c>
      <c r="V13" s="164">
        <v>5</v>
      </c>
      <c r="W13" s="152"/>
    </row>
    <row r="14" spans="1:23" s="141" customFormat="1" x14ac:dyDescent="0.25">
      <c r="A14" s="242" t="str">
        <f>'Eff Conc.'!A14</f>
        <v>Q4 2012</v>
      </c>
      <c r="B14" s="243">
        <f>'Eff Conc.'!B14</f>
        <v>41198</v>
      </c>
      <c r="C14" s="163">
        <v>7.0000000000000007E-2</v>
      </c>
      <c r="D14" s="164">
        <v>0.1</v>
      </c>
      <c r="E14" s="165">
        <v>7.0000000000000007E-2</v>
      </c>
      <c r="F14" s="166">
        <v>0.1</v>
      </c>
      <c r="G14" s="163">
        <v>0.5</v>
      </c>
      <c r="H14" s="164">
        <v>1</v>
      </c>
      <c r="I14" s="165">
        <v>2E-3</v>
      </c>
      <c r="J14" s="166">
        <v>0.03</v>
      </c>
      <c r="K14" s="163">
        <v>0.04</v>
      </c>
      <c r="L14" s="164">
        <v>0.1</v>
      </c>
      <c r="M14" s="165"/>
      <c r="N14" s="167"/>
      <c r="O14" s="163">
        <v>7.0000000000000001E-3</v>
      </c>
      <c r="P14" s="164">
        <v>0.01</v>
      </c>
      <c r="Q14" s="165">
        <v>7.0000000000000001E-3</v>
      </c>
      <c r="R14" s="260">
        <v>0.01</v>
      </c>
      <c r="S14" s="263">
        <v>1.2E-2</v>
      </c>
      <c r="T14" s="164">
        <v>0.02</v>
      </c>
      <c r="U14" s="163">
        <v>6</v>
      </c>
      <c r="V14" s="164">
        <v>6</v>
      </c>
      <c r="W14" s="152"/>
    </row>
    <row r="15" spans="1:23" s="141" customFormat="1" x14ac:dyDescent="0.25">
      <c r="A15" s="242" t="str">
        <f>'Eff Conc.'!A15</f>
        <v>Q4 2012</v>
      </c>
      <c r="B15" s="243">
        <f>'Eff Conc.'!B15</f>
        <v>41219</v>
      </c>
      <c r="C15" s="163">
        <v>7.0000000000000007E-2</v>
      </c>
      <c r="D15" s="164">
        <v>0.1</v>
      </c>
      <c r="E15" s="165">
        <v>7.0000000000000007E-2</v>
      </c>
      <c r="F15" s="166">
        <v>0.1</v>
      </c>
      <c r="G15" s="163">
        <v>0.5</v>
      </c>
      <c r="H15" s="164">
        <v>1</v>
      </c>
      <c r="I15" s="165">
        <v>2E-3</v>
      </c>
      <c r="J15" s="166">
        <v>0.03</v>
      </c>
      <c r="K15" s="163">
        <v>0.04</v>
      </c>
      <c r="L15" s="164">
        <v>0.1</v>
      </c>
      <c r="M15" s="165"/>
      <c r="N15" s="167"/>
      <c r="O15" s="163">
        <v>7.0000000000000001E-3</v>
      </c>
      <c r="P15" s="164">
        <v>0.01</v>
      </c>
      <c r="Q15" s="165">
        <v>7.0000000000000001E-3</v>
      </c>
      <c r="R15" s="260">
        <v>0.01</v>
      </c>
      <c r="S15" s="263">
        <v>0.06</v>
      </c>
      <c r="T15" s="164">
        <v>0.1</v>
      </c>
      <c r="U15" s="163">
        <v>6</v>
      </c>
      <c r="V15" s="164">
        <v>6</v>
      </c>
      <c r="W15" s="152"/>
    </row>
    <row r="16" spans="1:23" s="141" customFormat="1" x14ac:dyDescent="0.25">
      <c r="A16" s="242" t="str">
        <f>'Eff Conc.'!A16</f>
        <v>Q4 2012</v>
      </c>
      <c r="B16" s="243">
        <f>'Eff Conc.'!B16</f>
        <v>41241</v>
      </c>
      <c r="C16" s="163">
        <v>0.14000000000000001</v>
      </c>
      <c r="D16" s="164">
        <v>0.2</v>
      </c>
      <c r="E16" s="165">
        <v>7.0000000000000007E-2</v>
      </c>
      <c r="F16" s="166">
        <v>0.1</v>
      </c>
      <c r="G16" s="163">
        <v>0.5</v>
      </c>
      <c r="H16" s="164">
        <v>1</v>
      </c>
      <c r="I16" s="165">
        <v>2E-3</v>
      </c>
      <c r="J16" s="166">
        <v>0.03</v>
      </c>
      <c r="K16" s="163">
        <v>0.04</v>
      </c>
      <c r="L16" s="164">
        <v>0.1</v>
      </c>
      <c r="M16" s="165"/>
      <c r="N16" s="167"/>
      <c r="O16" s="163">
        <v>7.0000000000000001E-3</v>
      </c>
      <c r="P16" s="164">
        <v>0.01</v>
      </c>
      <c r="Q16" s="165">
        <v>7.0000000000000001E-3</v>
      </c>
      <c r="R16" s="260">
        <v>0.01</v>
      </c>
      <c r="S16" s="263">
        <v>0.06</v>
      </c>
      <c r="T16" s="164">
        <v>0.1</v>
      </c>
      <c r="U16" s="163">
        <v>12</v>
      </c>
      <c r="V16" s="164">
        <v>12</v>
      </c>
      <c r="W16" s="152"/>
    </row>
    <row r="17" spans="1:23" s="141" customFormat="1" x14ac:dyDescent="0.25">
      <c r="A17" s="242" t="str">
        <f>'Eff Conc.'!A17</f>
        <v>Q4 2012</v>
      </c>
      <c r="B17" s="243">
        <f>'Eff Conc.'!B17</f>
        <v>41248</v>
      </c>
      <c r="C17" s="163">
        <v>7.0000000000000007E-2</v>
      </c>
      <c r="D17" s="164">
        <v>0.1</v>
      </c>
      <c r="E17" s="165">
        <v>7.0000000000000007E-2</v>
      </c>
      <c r="F17" s="166">
        <v>0.1</v>
      </c>
      <c r="G17" s="163">
        <v>0.25</v>
      </c>
      <c r="H17" s="164">
        <v>1</v>
      </c>
      <c r="I17" s="165">
        <v>2E-3</v>
      </c>
      <c r="J17" s="166">
        <v>0.03</v>
      </c>
      <c r="K17" s="163">
        <v>0.04</v>
      </c>
      <c r="L17" s="164">
        <v>0.1</v>
      </c>
      <c r="M17" s="165"/>
      <c r="N17" s="167"/>
      <c r="O17" s="163">
        <v>7.0000000000000001E-3</v>
      </c>
      <c r="P17" s="164">
        <v>0.01</v>
      </c>
      <c r="Q17" s="165">
        <v>1.4999999999999999E-2</v>
      </c>
      <c r="R17" s="260">
        <v>0.1</v>
      </c>
      <c r="S17" s="263">
        <v>0.06</v>
      </c>
      <c r="T17" s="164">
        <v>0.1</v>
      </c>
      <c r="U17" s="163">
        <v>6</v>
      </c>
      <c r="V17" s="164">
        <v>6</v>
      </c>
      <c r="W17" s="152"/>
    </row>
    <row r="18" spans="1:23" s="141" customFormat="1" x14ac:dyDescent="0.25">
      <c r="A18" s="242" t="str">
        <f>'Eff Conc.'!A18</f>
        <v>Q4 2012</v>
      </c>
      <c r="B18" s="243">
        <f>'Eff Conc.'!B18</f>
        <v>41254</v>
      </c>
      <c r="C18" s="163">
        <v>7.0000000000000007E-2</v>
      </c>
      <c r="D18" s="164">
        <v>0.1</v>
      </c>
      <c r="E18" s="165">
        <v>7.0000000000000007E-2</v>
      </c>
      <c r="F18" s="166">
        <v>0.1</v>
      </c>
      <c r="G18" s="163">
        <v>0.25</v>
      </c>
      <c r="H18" s="164">
        <v>1</v>
      </c>
      <c r="I18" s="165">
        <v>2E-3</v>
      </c>
      <c r="J18" s="166">
        <v>0.03</v>
      </c>
      <c r="K18" s="163">
        <v>0.04</v>
      </c>
      <c r="L18" s="164">
        <v>0.1</v>
      </c>
      <c r="M18" s="165"/>
      <c r="N18" s="167"/>
      <c r="O18" s="163">
        <v>7.0000000000000001E-3</v>
      </c>
      <c r="P18" s="164">
        <v>0.01</v>
      </c>
      <c r="Q18" s="165">
        <v>7.0000000000000001E-3</v>
      </c>
      <c r="R18" s="260">
        <v>0.01</v>
      </c>
      <c r="S18" s="263">
        <v>0.06</v>
      </c>
      <c r="T18" s="164">
        <v>0.1</v>
      </c>
      <c r="U18" s="163">
        <v>6</v>
      </c>
      <c r="V18" s="164">
        <v>6</v>
      </c>
      <c r="W18" s="152"/>
    </row>
    <row r="19" spans="1:23" s="141" customFormat="1" ht="15.75" thickBot="1" x14ac:dyDescent="0.3">
      <c r="A19" s="242" t="str">
        <f>'Eff Conc.'!A19</f>
        <v>Q4 2012</v>
      </c>
      <c r="B19" s="243">
        <f>'Eff Conc.'!B19</f>
        <v>41261</v>
      </c>
      <c r="C19" s="163">
        <v>7.0000000000000007E-2</v>
      </c>
      <c r="D19" s="164">
        <v>0.1</v>
      </c>
      <c r="E19" s="165">
        <v>7.0000000000000007E-2</v>
      </c>
      <c r="F19" s="166">
        <v>0.1</v>
      </c>
      <c r="G19" s="163">
        <v>0.25</v>
      </c>
      <c r="H19" s="164">
        <v>1</v>
      </c>
      <c r="I19" s="165">
        <v>2E-3</v>
      </c>
      <c r="J19" s="166">
        <v>0.03</v>
      </c>
      <c r="K19" s="163">
        <v>0.04</v>
      </c>
      <c r="L19" s="164">
        <v>0.1</v>
      </c>
      <c r="M19" s="165"/>
      <c r="N19" s="167"/>
      <c r="O19" s="163">
        <v>7.0000000000000001E-3</v>
      </c>
      <c r="P19" s="164">
        <v>0.01</v>
      </c>
      <c r="Q19" s="165">
        <v>1.4999999999999999E-2</v>
      </c>
      <c r="R19" s="260">
        <v>0.1</v>
      </c>
      <c r="S19" s="263">
        <v>0.06</v>
      </c>
      <c r="T19" s="164">
        <v>0.1</v>
      </c>
      <c r="U19" s="163">
        <v>8</v>
      </c>
      <c r="V19" s="164">
        <v>8</v>
      </c>
      <c r="W19" s="152"/>
    </row>
    <row r="20" spans="1:23" s="141" customFormat="1" ht="15.75" thickBot="1" x14ac:dyDescent="0.3">
      <c r="A20" s="242" t="str">
        <f>'Eff Conc.'!A20</f>
        <v>Q1 2013</v>
      </c>
      <c r="B20" s="243">
        <f>'Eff Conc.'!B20</f>
        <v>41282</v>
      </c>
      <c r="C20" s="158">
        <v>7.0000000000000007E-2</v>
      </c>
      <c r="D20" s="159">
        <v>0.1</v>
      </c>
      <c r="E20" s="160">
        <v>7.0000000000000007E-2</v>
      </c>
      <c r="F20" s="161">
        <v>0.1</v>
      </c>
      <c r="G20" s="158">
        <v>0.25</v>
      </c>
      <c r="H20" s="159">
        <v>1</v>
      </c>
      <c r="I20" s="160">
        <v>2E-3</v>
      </c>
      <c r="J20" s="161">
        <v>0.03</v>
      </c>
      <c r="K20" s="158">
        <v>0.04</v>
      </c>
      <c r="L20" s="159">
        <v>0.1</v>
      </c>
      <c r="M20" s="160"/>
      <c r="N20" s="162"/>
      <c r="O20" s="158">
        <v>7.0000000000000001E-3</v>
      </c>
      <c r="P20" s="159">
        <v>0.01</v>
      </c>
      <c r="Q20" s="160">
        <v>7.0000000000000001E-3</v>
      </c>
      <c r="R20" s="259">
        <v>0.01</v>
      </c>
      <c r="S20" s="262">
        <v>0.06</v>
      </c>
      <c r="T20" s="159">
        <v>0.1</v>
      </c>
      <c r="U20" s="79">
        <v>10</v>
      </c>
      <c r="V20" s="159">
        <v>10</v>
      </c>
      <c r="W20" s="152"/>
    </row>
    <row r="21" spans="1:23" s="141" customFormat="1" ht="15.75" thickBot="1" x14ac:dyDescent="0.3">
      <c r="A21" s="242" t="str">
        <f>'Eff Conc.'!A21</f>
        <v>Q1 2013</v>
      </c>
      <c r="B21" s="243">
        <f>'Eff Conc.'!B21</f>
        <v>41290</v>
      </c>
      <c r="C21" s="158">
        <v>7.0000000000000007E-2</v>
      </c>
      <c r="D21" s="159">
        <v>0.1</v>
      </c>
      <c r="E21" s="160">
        <v>7.0000000000000007E-2</v>
      </c>
      <c r="F21" s="161">
        <v>0.1</v>
      </c>
      <c r="G21" s="163">
        <v>0.48</v>
      </c>
      <c r="H21" s="159">
        <v>1</v>
      </c>
      <c r="I21" s="165">
        <v>0.02</v>
      </c>
      <c r="J21" s="166">
        <v>0.3</v>
      </c>
      <c r="K21" s="158">
        <v>0.04</v>
      </c>
      <c r="L21" s="159">
        <v>0.1</v>
      </c>
      <c r="M21" s="165"/>
      <c r="N21" s="167"/>
      <c r="O21" s="158">
        <v>7.0000000000000001E-3</v>
      </c>
      <c r="P21" s="159">
        <v>0.01</v>
      </c>
      <c r="Q21" s="160">
        <v>7.0000000000000001E-3</v>
      </c>
      <c r="R21" s="259">
        <v>0.01</v>
      </c>
      <c r="S21" s="262">
        <v>6.0000000000000001E-3</v>
      </c>
      <c r="T21" s="159">
        <v>0.01</v>
      </c>
      <c r="U21" s="79">
        <v>8</v>
      </c>
      <c r="V21" s="159">
        <v>8</v>
      </c>
      <c r="W21" s="152"/>
    </row>
    <row r="22" spans="1:23" s="141" customFormat="1" ht="15.75" thickBot="1" x14ac:dyDescent="0.3">
      <c r="A22" s="242" t="str">
        <f>'Eff Conc.'!A22</f>
        <v>Q1 2013</v>
      </c>
      <c r="B22" s="243">
        <f>'Eff Conc.'!B22</f>
        <v>41311</v>
      </c>
      <c r="C22" s="158">
        <v>7.0000000000000007E-2</v>
      </c>
      <c r="D22" s="159">
        <v>0.1</v>
      </c>
      <c r="E22" s="160">
        <v>7.0000000000000007E-2</v>
      </c>
      <c r="F22" s="161">
        <v>0.1</v>
      </c>
      <c r="G22" s="163">
        <v>0.48</v>
      </c>
      <c r="H22" s="159">
        <v>1</v>
      </c>
      <c r="I22" s="165">
        <v>2E-3</v>
      </c>
      <c r="J22" s="166">
        <v>0.03</v>
      </c>
      <c r="K22" s="158">
        <v>0.04</v>
      </c>
      <c r="L22" s="159">
        <v>0.1</v>
      </c>
      <c r="M22" s="165"/>
      <c r="N22" s="167"/>
      <c r="O22" s="158">
        <v>7.0000000000000001E-3</v>
      </c>
      <c r="P22" s="159">
        <v>0.01</v>
      </c>
      <c r="Q22" s="160">
        <v>7.0000000000000001E-3</v>
      </c>
      <c r="R22" s="259">
        <v>0.01</v>
      </c>
      <c r="S22" s="262">
        <v>6.0000000000000001E-3</v>
      </c>
      <c r="T22" s="159">
        <v>0.01</v>
      </c>
      <c r="U22" s="79">
        <v>6</v>
      </c>
      <c r="V22" s="159">
        <v>6</v>
      </c>
      <c r="W22" s="152"/>
    </row>
    <row r="23" spans="1:23" s="141" customFormat="1" ht="15.75" thickBot="1" x14ac:dyDescent="0.3">
      <c r="A23" s="242" t="str">
        <f>'Eff Conc.'!A23</f>
        <v>Q1 2013</v>
      </c>
      <c r="B23" s="243">
        <f>'Eff Conc.'!B23</f>
        <v>41325</v>
      </c>
      <c r="C23" s="158">
        <v>7.0000000000000007E-2</v>
      </c>
      <c r="D23" s="159">
        <v>0.1</v>
      </c>
      <c r="E23" s="160">
        <v>7.0000000000000007E-2</v>
      </c>
      <c r="F23" s="161">
        <v>0.1</v>
      </c>
      <c r="G23" s="163">
        <v>0.48</v>
      </c>
      <c r="H23" s="159">
        <v>1</v>
      </c>
      <c r="I23" s="165">
        <v>2E-3</v>
      </c>
      <c r="J23" s="166">
        <v>0.03</v>
      </c>
      <c r="K23" s="158">
        <v>0.04</v>
      </c>
      <c r="L23" s="159">
        <v>0.1</v>
      </c>
      <c r="M23" s="165"/>
      <c r="N23" s="167"/>
      <c r="O23" s="158">
        <v>7.0000000000000001E-3</v>
      </c>
      <c r="P23" s="159">
        <v>0.01</v>
      </c>
      <c r="Q23" s="160">
        <v>7.0000000000000001E-3</v>
      </c>
      <c r="R23" s="259">
        <v>0.01</v>
      </c>
      <c r="S23" s="262">
        <v>0.06</v>
      </c>
      <c r="T23" s="159">
        <v>0.1</v>
      </c>
      <c r="U23" s="79">
        <v>8</v>
      </c>
      <c r="V23" s="159">
        <v>8</v>
      </c>
      <c r="W23" s="152"/>
    </row>
    <row r="24" spans="1:23" s="141" customFormat="1" ht="15.75" thickBot="1" x14ac:dyDescent="0.3">
      <c r="A24" s="242" t="str">
        <f>'Eff Conc.'!A24</f>
        <v>Q1 2013</v>
      </c>
      <c r="B24" s="243">
        <f>'Eff Conc.'!B24</f>
        <v>41331</v>
      </c>
      <c r="C24" s="158">
        <v>7.0000000000000007E-2</v>
      </c>
      <c r="D24" s="159">
        <v>0.1</v>
      </c>
      <c r="E24" s="160">
        <v>7.0000000000000007E-2</v>
      </c>
      <c r="F24" s="161">
        <v>0.1</v>
      </c>
      <c r="G24" s="163">
        <v>0.5</v>
      </c>
      <c r="H24" s="159">
        <v>1</v>
      </c>
      <c r="I24" s="165">
        <v>2E-3</v>
      </c>
      <c r="J24" s="166">
        <v>0.03</v>
      </c>
      <c r="K24" s="158">
        <v>0.04</v>
      </c>
      <c r="L24" s="159">
        <v>0.1</v>
      </c>
      <c r="M24" s="165"/>
      <c r="N24" s="167"/>
      <c r="O24" s="158">
        <v>7.0000000000000001E-3</v>
      </c>
      <c r="P24" s="159">
        <v>0.01</v>
      </c>
      <c r="Q24" s="160">
        <v>7.0000000000000001E-3</v>
      </c>
      <c r="R24" s="259">
        <v>0.01</v>
      </c>
      <c r="S24" s="262">
        <v>6.0000000000000001E-3</v>
      </c>
      <c r="T24" s="159">
        <v>0.01</v>
      </c>
      <c r="U24" s="79">
        <v>8</v>
      </c>
      <c r="V24" s="159">
        <v>8</v>
      </c>
      <c r="W24" s="152"/>
    </row>
    <row r="25" spans="1:23" s="141" customFormat="1" ht="15.75" thickBot="1" x14ac:dyDescent="0.3">
      <c r="A25" s="242" t="str">
        <f>'Eff Conc.'!A25</f>
        <v>Q1 2013</v>
      </c>
      <c r="B25" s="243">
        <f>'Eff Conc.'!B25</f>
        <v>41345</v>
      </c>
      <c r="C25" s="158">
        <v>7.0000000000000007E-2</v>
      </c>
      <c r="D25" s="159">
        <v>0.1</v>
      </c>
      <c r="E25" s="160">
        <v>7.0000000000000007E-2</v>
      </c>
      <c r="F25" s="161">
        <v>0.1</v>
      </c>
      <c r="G25" s="163">
        <v>0.48</v>
      </c>
      <c r="H25" s="159">
        <v>1</v>
      </c>
      <c r="I25" s="165">
        <v>0.02</v>
      </c>
      <c r="J25" s="166">
        <v>0.3</v>
      </c>
      <c r="K25" s="158">
        <v>0.04</v>
      </c>
      <c r="L25" s="159">
        <v>0.1</v>
      </c>
      <c r="M25" s="165"/>
      <c r="N25" s="167"/>
      <c r="O25" s="158">
        <v>7.0000000000000001E-3</v>
      </c>
      <c r="P25" s="159">
        <v>0.01</v>
      </c>
      <c r="Q25" s="160">
        <v>7.0000000000000001E-3</v>
      </c>
      <c r="R25" s="259">
        <v>0.01</v>
      </c>
      <c r="S25" s="262">
        <v>0.06</v>
      </c>
      <c r="T25" s="159">
        <v>0.1</v>
      </c>
      <c r="U25" s="79">
        <v>8</v>
      </c>
      <c r="V25" s="159">
        <v>8</v>
      </c>
      <c r="W25" s="152"/>
    </row>
    <row r="26" spans="1:23" s="141" customFormat="1" x14ac:dyDescent="0.25">
      <c r="A26" s="242" t="str">
        <f>'Eff Conc.'!A26</f>
        <v>Q1 2013</v>
      </c>
      <c r="B26" s="243">
        <f>'Eff Conc.'!B26</f>
        <v>41353</v>
      </c>
      <c r="C26" s="158">
        <v>7.0000000000000007E-2</v>
      </c>
      <c r="D26" s="159">
        <v>0.1</v>
      </c>
      <c r="E26" s="160">
        <v>7.0000000000000007E-2</v>
      </c>
      <c r="F26" s="161">
        <v>0.1</v>
      </c>
      <c r="G26" s="163">
        <v>0.48</v>
      </c>
      <c r="H26" s="159">
        <v>1</v>
      </c>
      <c r="I26" s="165">
        <v>0.05</v>
      </c>
      <c r="J26" s="166">
        <v>0.8</v>
      </c>
      <c r="K26" s="158">
        <v>0.04</v>
      </c>
      <c r="L26" s="159">
        <v>0.1</v>
      </c>
      <c r="M26" s="165"/>
      <c r="N26" s="167"/>
      <c r="O26" s="163">
        <v>7.4999999999999997E-2</v>
      </c>
      <c r="P26" s="159">
        <v>0.1</v>
      </c>
      <c r="Q26" s="160">
        <v>7.0000000000000001E-3</v>
      </c>
      <c r="R26" s="259">
        <v>0.01</v>
      </c>
      <c r="S26" s="262">
        <v>0.06</v>
      </c>
      <c r="T26" s="159">
        <v>0.1</v>
      </c>
      <c r="U26" s="79">
        <v>6</v>
      </c>
      <c r="V26" s="159">
        <v>6</v>
      </c>
      <c r="W26" s="152"/>
    </row>
    <row r="27" spans="1:23" s="141" customFormat="1" x14ac:dyDescent="0.25">
      <c r="A27" s="242" t="str">
        <f>'Eff Conc.'!A27</f>
        <v>Q2 2013</v>
      </c>
      <c r="B27" s="243">
        <f>'Eff Conc.'!B27</f>
        <v>41373</v>
      </c>
      <c r="C27" s="163">
        <v>7.0000000000000007E-2</v>
      </c>
      <c r="D27" s="164">
        <v>0.1</v>
      </c>
      <c r="E27" s="165">
        <v>7.0000000000000007E-2</v>
      </c>
      <c r="F27" s="166">
        <v>0.1</v>
      </c>
      <c r="G27" s="163">
        <v>0.1</v>
      </c>
      <c r="H27" s="164">
        <v>0.2</v>
      </c>
      <c r="I27" s="165">
        <v>2E-3</v>
      </c>
      <c r="J27" s="166">
        <v>0.03</v>
      </c>
      <c r="K27" s="163">
        <v>0.04</v>
      </c>
      <c r="L27" s="164">
        <v>0.1</v>
      </c>
      <c r="M27" s="165"/>
      <c r="N27" s="167"/>
      <c r="O27" s="163">
        <v>7.0000000000000001E-3</v>
      </c>
      <c r="P27" s="164">
        <v>0.01</v>
      </c>
      <c r="Q27" s="165">
        <v>1.4999999999999999E-2</v>
      </c>
      <c r="R27" s="260">
        <v>0.1</v>
      </c>
      <c r="S27" s="263">
        <v>0.06</v>
      </c>
      <c r="T27" s="164">
        <v>0.1</v>
      </c>
      <c r="U27" s="163">
        <v>5</v>
      </c>
      <c r="V27" s="164">
        <v>5</v>
      </c>
      <c r="W27" s="152"/>
    </row>
    <row r="28" spans="1:23" s="141" customFormat="1" x14ac:dyDescent="0.25">
      <c r="A28" s="242" t="str">
        <f>'Eff Conc.'!A28</f>
        <v>Q2 2013</v>
      </c>
      <c r="B28" s="243">
        <f>'Eff Conc.'!B28</f>
        <v>41382</v>
      </c>
      <c r="C28" s="163">
        <v>7.0000000000000007E-2</v>
      </c>
      <c r="D28" s="164">
        <v>0.1</v>
      </c>
      <c r="E28" s="165">
        <v>7.0000000000000007E-2</v>
      </c>
      <c r="F28" s="166">
        <v>0.1</v>
      </c>
      <c r="G28" s="163">
        <v>0.1</v>
      </c>
      <c r="H28" s="164">
        <v>0.2</v>
      </c>
      <c r="I28" s="165">
        <v>0.02</v>
      </c>
      <c r="J28" s="166">
        <v>0.3</v>
      </c>
      <c r="K28" s="163">
        <v>0.04</v>
      </c>
      <c r="L28" s="164">
        <v>0.1</v>
      </c>
      <c r="M28" s="165"/>
      <c r="N28" s="167"/>
      <c r="O28" s="163">
        <v>7.0000000000000001E-3</v>
      </c>
      <c r="P28" s="164">
        <v>0.01</v>
      </c>
      <c r="Q28" s="165">
        <v>7.0000000000000001E-3</v>
      </c>
      <c r="R28" s="260">
        <v>0.01</v>
      </c>
      <c r="S28" s="263">
        <v>0.06</v>
      </c>
      <c r="T28" s="164">
        <v>0.1</v>
      </c>
      <c r="U28" s="163">
        <v>5</v>
      </c>
      <c r="V28" s="164">
        <v>5</v>
      </c>
      <c r="W28" s="152"/>
    </row>
    <row r="29" spans="1:23" s="141" customFormat="1" x14ac:dyDescent="0.25">
      <c r="A29" s="242" t="str">
        <f>'Eff Conc.'!A29</f>
        <v>Q2 2013</v>
      </c>
      <c r="B29" s="243">
        <f>'Eff Conc.'!B29</f>
        <v>41403</v>
      </c>
      <c r="C29" s="163">
        <v>7.0000000000000007E-2</v>
      </c>
      <c r="D29" s="164">
        <v>0.1</v>
      </c>
      <c r="E29" s="165">
        <v>7.0000000000000007E-2</v>
      </c>
      <c r="F29" s="166">
        <v>0.1</v>
      </c>
      <c r="G29" s="163">
        <v>0.48</v>
      </c>
      <c r="H29" s="164">
        <v>1</v>
      </c>
      <c r="I29" s="165">
        <v>2E-3</v>
      </c>
      <c r="J29" s="166">
        <v>0.03</v>
      </c>
      <c r="K29" s="163">
        <v>0.04</v>
      </c>
      <c r="L29" s="164">
        <v>0.1</v>
      </c>
      <c r="M29" s="165"/>
      <c r="N29" s="167"/>
      <c r="O29" s="163">
        <v>7.0000000000000001E-3</v>
      </c>
      <c r="P29" s="164">
        <v>0.01</v>
      </c>
      <c r="Q29" s="165">
        <v>7.0000000000000001E-3</v>
      </c>
      <c r="R29" s="260">
        <v>0.01</v>
      </c>
      <c r="S29" s="263">
        <v>0.06</v>
      </c>
      <c r="T29" s="164">
        <v>0.1</v>
      </c>
      <c r="U29" s="163">
        <v>5</v>
      </c>
      <c r="V29" s="164">
        <v>5</v>
      </c>
      <c r="W29" s="152"/>
    </row>
    <row r="30" spans="1:23" s="141" customFormat="1" x14ac:dyDescent="0.25">
      <c r="A30" s="242" t="str">
        <f>'Eff Conc.'!A30</f>
        <v>Q2 2013</v>
      </c>
      <c r="B30" s="243">
        <f>'Eff Conc.'!B30</f>
        <v>41417</v>
      </c>
      <c r="C30" s="163">
        <v>0.35</v>
      </c>
      <c r="D30" s="164">
        <v>0.5</v>
      </c>
      <c r="E30" s="165">
        <v>7.0000000000000007E-2</v>
      </c>
      <c r="F30" s="166">
        <v>0.1</v>
      </c>
      <c r="G30" s="163">
        <v>0.48</v>
      </c>
      <c r="H30" s="164">
        <v>1</v>
      </c>
      <c r="I30" s="165">
        <v>2E-3</v>
      </c>
      <c r="J30" s="166">
        <v>0.03</v>
      </c>
      <c r="K30" s="163">
        <v>0.04</v>
      </c>
      <c r="L30" s="164">
        <v>0.1</v>
      </c>
      <c r="M30" s="165"/>
      <c r="N30" s="167"/>
      <c r="O30" s="163">
        <v>7.0000000000000001E-3</v>
      </c>
      <c r="P30" s="164">
        <v>0.01</v>
      </c>
      <c r="Q30" s="165">
        <v>1.4999999999999999E-2</v>
      </c>
      <c r="R30" s="260">
        <v>0.1</v>
      </c>
      <c r="S30" s="263">
        <v>6.0000000000000001E-3</v>
      </c>
      <c r="T30" s="164">
        <v>0.01</v>
      </c>
      <c r="U30" s="163">
        <v>7</v>
      </c>
      <c r="V30" s="164">
        <v>7</v>
      </c>
      <c r="W30" s="152"/>
    </row>
    <row r="31" spans="1:23" s="141" customFormat="1" x14ac:dyDescent="0.25">
      <c r="A31" s="242" t="str">
        <f>'Eff Conc.'!A31</f>
        <v>Q2 2013</v>
      </c>
      <c r="B31" s="243">
        <f>'Eff Conc.'!B31</f>
        <v>41429</v>
      </c>
      <c r="C31" s="163">
        <v>0.14000000000000001</v>
      </c>
      <c r="D31" s="164">
        <v>0.2</v>
      </c>
      <c r="E31" s="165">
        <v>0.14000000000000001</v>
      </c>
      <c r="F31" s="166">
        <v>0.2</v>
      </c>
      <c r="G31" s="163">
        <v>0.48</v>
      </c>
      <c r="H31" s="164">
        <v>1</v>
      </c>
      <c r="I31" s="165">
        <v>2E-3</v>
      </c>
      <c r="J31" s="166">
        <v>0.03</v>
      </c>
      <c r="K31" s="163">
        <v>0.04</v>
      </c>
      <c r="L31" s="164">
        <v>0.1</v>
      </c>
      <c r="M31" s="165"/>
      <c r="N31" s="167"/>
      <c r="O31" s="163">
        <v>7.0000000000000001E-3</v>
      </c>
      <c r="P31" s="164">
        <v>0.01</v>
      </c>
      <c r="Q31" s="165">
        <v>1.4999999999999999E-2</v>
      </c>
      <c r="R31" s="260">
        <v>0.1</v>
      </c>
      <c r="S31" s="263">
        <v>6.0000000000000001E-3</v>
      </c>
      <c r="T31" s="164">
        <v>0.01</v>
      </c>
      <c r="U31" s="163">
        <v>5</v>
      </c>
      <c r="V31" s="164">
        <v>5</v>
      </c>
      <c r="W31" s="152"/>
    </row>
    <row r="32" spans="1:23" s="141" customFormat="1" x14ac:dyDescent="0.25">
      <c r="A32" s="242" t="str">
        <f>'Eff Conc.'!A32</f>
        <v>Q2 2013</v>
      </c>
      <c r="B32" s="243">
        <f>'Eff Conc.'!B32</f>
        <v>41444</v>
      </c>
      <c r="C32" s="163">
        <v>7.0000000000000007E-2</v>
      </c>
      <c r="D32" s="164">
        <v>0.1</v>
      </c>
      <c r="E32" s="165">
        <v>7.0000000000000007E-2</v>
      </c>
      <c r="F32" s="166">
        <v>0.1</v>
      </c>
      <c r="G32" s="163">
        <v>0.1</v>
      </c>
      <c r="H32" s="164">
        <v>0.2</v>
      </c>
      <c r="I32" s="165">
        <v>2E-3</v>
      </c>
      <c r="J32" s="166">
        <v>0.03</v>
      </c>
      <c r="K32" s="163">
        <v>0.04</v>
      </c>
      <c r="L32" s="164">
        <v>0.1</v>
      </c>
      <c r="M32" s="165"/>
      <c r="N32" s="167"/>
      <c r="O32" s="163">
        <v>7.0000000000000001E-3</v>
      </c>
      <c r="P32" s="164">
        <v>0.01</v>
      </c>
      <c r="Q32" s="165">
        <v>7.0000000000000001E-3</v>
      </c>
      <c r="R32" s="260">
        <v>0.01</v>
      </c>
      <c r="S32" s="263">
        <v>0.06</v>
      </c>
      <c r="T32" s="164">
        <v>0.1</v>
      </c>
      <c r="U32" s="163">
        <v>5</v>
      </c>
      <c r="V32" s="164">
        <v>5</v>
      </c>
      <c r="W32" s="152"/>
    </row>
    <row r="33" spans="1:23" s="141" customFormat="1" x14ac:dyDescent="0.25">
      <c r="A33" s="242" t="str">
        <f>'Eff Conc.'!A33</f>
        <v>Q3 2013</v>
      </c>
      <c r="B33" s="243">
        <v>41464</v>
      </c>
      <c r="C33" s="163"/>
      <c r="D33" s="164"/>
      <c r="E33" s="165"/>
      <c r="F33" s="166"/>
      <c r="G33" s="163"/>
      <c r="H33" s="164"/>
      <c r="I33" s="165"/>
      <c r="J33" s="166"/>
      <c r="K33" s="163"/>
      <c r="L33" s="164"/>
      <c r="M33" s="165"/>
      <c r="N33" s="167"/>
      <c r="O33" s="163"/>
      <c r="P33" s="164"/>
      <c r="Q33" s="165"/>
      <c r="R33" s="260"/>
      <c r="S33" s="263"/>
      <c r="T33" s="164"/>
      <c r="U33" s="163"/>
      <c r="V33" s="164"/>
      <c r="W33" s="152"/>
    </row>
    <row r="34" spans="1:23" s="141" customFormat="1" x14ac:dyDescent="0.25">
      <c r="A34" s="242" t="str">
        <f>'Eff Conc.'!A34</f>
        <v>Q3 2013</v>
      </c>
      <c r="B34" s="243">
        <f>'Eff Conc.'!B34</f>
        <v>41473</v>
      </c>
      <c r="C34" s="163"/>
      <c r="D34" s="164"/>
      <c r="E34" s="165"/>
      <c r="F34" s="166"/>
      <c r="G34" s="163"/>
      <c r="H34" s="164"/>
      <c r="I34" s="165"/>
      <c r="J34" s="166"/>
      <c r="K34" s="163"/>
      <c r="L34" s="164"/>
      <c r="M34" s="165"/>
      <c r="N34" s="167"/>
      <c r="O34" s="163"/>
      <c r="P34" s="164"/>
      <c r="Q34" s="165"/>
      <c r="R34" s="260"/>
      <c r="S34" s="263"/>
      <c r="T34" s="164"/>
      <c r="U34" s="163"/>
      <c r="V34" s="164"/>
      <c r="W34" s="152"/>
    </row>
    <row r="35" spans="1:23" s="141" customFormat="1" x14ac:dyDescent="0.25">
      <c r="A35" s="242" t="str">
        <f>'Eff Conc.'!A35</f>
        <v>Q3 2013</v>
      </c>
      <c r="B35" s="243">
        <f>'Eff Conc.'!B35</f>
        <v>41493</v>
      </c>
      <c r="C35" s="163"/>
      <c r="D35" s="164"/>
      <c r="E35" s="165"/>
      <c r="F35" s="166"/>
      <c r="G35" s="163"/>
      <c r="H35" s="164"/>
      <c r="I35" s="165"/>
      <c r="J35" s="166"/>
      <c r="K35" s="163"/>
      <c r="L35" s="164"/>
      <c r="M35" s="165"/>
      <c r="N35" s="167"/>
      <c r="O35" s="163"/>
      <c r="P35" s="164"/>
      <c r="Q35" s="165"/>
      <c r="R35" s="260"/>
      <c r="S35" s="263"/>
      <c r="T35" s="164"/>
      <c r="U35" s="163"/>
      <c r="V35" s="164"/>
      <c r="W35" s="152"/>
    </row>
    <row r="36" spans="1:23" s="141" customFormat="1" x14ac:dyDescent="0.25">
      <c r="A36" s="242" t="str">
        <f>'Eff Conc.'!A36</f>
        <v>Q3 2013</v>
      </c>
      <c r="B36" s="243">
        <f>'Eff Conc.'!B36</f>
        <v>41514</v>
      </c>
      <c r="C36" s="163"/>
      <c r="D36" s="164"/>
      <c r="E36" s="165"/>
      <c r="F36" s="166"/>
      <c r="G36" s="163"/>
      <c r="H36" s="164"/>
      <c r="I36" s="165"/>
      <c r="J36" s="166"/>
      <c r="K36" s="163"/>
      <c r="L36" s="164"/>
      <c r="M36" s="165"/>
      <c r="N36" s="167"/>
      <c r="O36" s="163"/>
      <c r="P36" s="164"/>
      <c r="Q36" s="165"/>
      <c r="R36" s="260"/>
      <c r="S36" s="263"/>
      <c r="T36" s="164"/>
      <c r="U36" s="163"/>
      <c r="V36" s="164"/>
      <c r="W36" s="152"/>
    </row>
    <row r="37" spans="1:23" s="141" customFormat="1" x14ac:dyDescent="0.25">
      <c r="A37" s="242" t="str">
        <f>'Eff Conc.'!A37</f>
        <v>Q3 2013</v>
      </c>
      <c r="B37" s="243">
        <f>'Eff Conc.'!B37</f>
        <v>41522</v>
      </c>
      <c r="C37" s="163"/>
      <c r="D37" s="164"/>
      <c r="E37" s="165"/>
      <c r="F37" s="166"/>
      <c r="G37" s="163"/>
      <c r="H37" s="164"/>
      <c r="I37" s="165"/>
      <c r="J37" s="166"/>
      <c r="K37" s="163"/>
      <c r="L37" s="164"/>
      <c r="M37" s="165"/>
      <c r="N37" s="167"/>
      <c r="O37" s="163"/>
      <c r="P37" s="164"/>
      <c r="Q37" s="165"/>
      <c r="R37" s="260"/>
      <c r="S37" s="263"/>
      <c r="T37" s="164"/>
      <c r="U37" s="163"/>
      <c r="V37" s="164"/>
      <c r="W37" s="152"/>
    </row>
    <row r="38" spans="1:23" s="141" customFormat="1" x14ac:dyDescent="0.25">
      <c r="A38" s="242" t="str">
        <f>'Eff Conc.'!A38</f>
        <v>Q3 2013</v>
      </c>
      <c r="B38" s="243">
        <f>'Eff Conc.'!B38</f>
        <v>41535</v>
      </c>
      <c r="C38" s="163"/>
      <c r="D38" s="164"/>
      <c r="E38" s="165"/>
      <c r="F38" s="166"/>
      <c r="G38" s="163"/>
      <c r="H38" s="164"/>
      <c r="I38" s="165"/>
      <c r="J38" s="166"/>
      <c r="K38" s="163"/>
      <c r="L38" s="164"/>
      <c r="M38" s="165"/>
      <c r="N38" s="167"/>
      <c r="O38" s="163"/>
      <c r="P38" s="164"/>
      <c r="Q38" s="165"/>
      <c r="R38" s="260"/>
      <c r="S38" s="263"/>
      <c r="T38" s="164"/>
      <c r="U38" s="163"/>
      <c r="V38" s="164"/>
      <c r="W38" s="152"/>
    </row>
    <row r="39" spans="1:23" s="52" customFormat="1" x14ac:dyDescent="0.25">
      <c r="A39" s="242">
        <f>'Eff Conc.'!A39</f>
        <v>0</v>
      </c>
      <c r="B39" s="243">
        <f>'Eff Conc.'!B39</f>
        <v>0</v>
      </c>
      <c r="C39" s="163"/>
      <c r="D39" s="164"/>
      <c r="E39" s="165"/>
      <c r="F39" s="166"/>
      <c r="G39" s="163"/>
      <c r="H39" s="164"/>
      <c r="I39" s="165"/>
      <c r="J39" s="166"/>
      <c r="K39" s="163"/>
      <c r="L39" s="164"/>
      <c r="M39" s="165"/>
      <c r="N39" s="167"/>
      <c r="O39" s="163"/>
      <c r="P39" s="164"/>
      <c r="Q39" s="165"/>
      <c r="R39" s="260"/>
      <c r="S39" s="263"/>
      <c r="T39" s="164"/>
      <c r="U39" s="163"/>
      <c r="V39" s="164"/>
      <c r="W39" s="152"/>
    </row>
    <row r="40" spans="1:23" s="52" customFormat="1" x14ac:dyDescent="0.25">
      <c r="A40" s="242">
        <f>'Eff Conc.'!A40</f>
        <v>0</v>
      </c>
      <c r="B40" s="243">
        <f>'Eff Conc.'!B40</f>
        <v>0</v>
      </c>
      <c r="C40" s="163"/>
      <c r="D40" s="164"/>
      <c r="E40" s="165"/>
      <c r="F40" s="166"/>
      <c r="G40" s="163"/>
      <c r="H40" s="164"/>
      <c r="I40" s="165"/>
      <c r="J40" s="166"/>
      <c r="K40" s="163"/>
      <c r="L40" s="164"/>
      <c r="M40" s="165"/>
      <c r="N40" s="167"/>
      <c r="O40" s="163"/>
      <c r="P40" s="164"/>
      <c r="Q40" s="165"/>
      <c r="R40" s="260"/>
      <c r="S40" s="263"/>
      <c r="T40" s="164"/>
      <c r="U40" s="163"/>
      <c r="V40" s="164"/>
      <c r="W40" s="152"/>
    </row>
    <row r="41" spans="1:23" s="52" customFormat="1" x14ac:dyDescent="0.25">
      <c r="A41" s="242">
        <f>'Eff Conc.'!A41</f>
        <v>0</v>
      </c>
      <c r="B41" s="243">
        <f>'Eff Conc.'!B41</f>
        <v>0</v>
      </c>
      <c r="C41" s="163"/>
      <c r="D41" s="164"/>
      <c r="E41" s="165"/>
      <c r="F41" s="166"/>
      <c r="G41" s="163"/>
      <c r="H41" s="164"/>
      <c r="I41" s="165"/>
      <c r="J41" s="166"/>
      <c r="K41" s="163"/>
      <c r="L41" s="164"/>
      <c r="M41" s="165"/>
      <c r="N41" s="167"/>
      <c r="O41" s="163"/>
      <c r="P41" s="164"/>
      <c r="Q41" s="165"/>
      <c r="R41" s="260"/>
      <c r="S41" s="263"/>
      <c r="T41" s="164"/>
      <c r="U41" s="163"/>
      <c r="V41" s="164"/>
      <c r="W41" s="152"/>
    </row>
    <row r="42" spans="1:23" s="52" customFormat="1" x14ac:dyDescent="0.25">
      <c r="A42" s="242">
        <f>'Eff Conc.'!A42</f>
        <v>0</v>
      </c>
      <c r="B42" s="243">
        <f>'Eff Conc.'!B42</f>
        <v>0</v>
      </c>
      <c r="C42" s="163"/>
      <c r="D42" s="164"/>
      <c r="E42" s="165"/>
      <c r="F42" s="166"/>
      <c r="G42" s="163"/>
      <c r="H42" s="164"/>
      <c r="I42" s="165"/>
      <c r="J42" s="166"/>
      <c r="K42" s="163"/>
      <c r="L42" s="164"/>
      <c r="M42" s="165"/>
      <c r="N42" s="167"/>
      <c r="O42" s="163"/>
      <c r="P42" s="164"/>
      <c r="Q42" s="165"/>
      <c r="R42" s="260"/>
      <c r="S42" s="263"/>
      <c r="T42" s="164"/>
      <c r="U42" s="163"/>
      <c r="V42" s="164"/>
      <c r="W42" s="152"/>
    </row>
    <row r="43" spans="1:23" s="52" customFormat="1" x14ac:dyDescent="0.25">
      <c r="A43" s="242">
        <f>'Eff Conc.'!A43</f>
        <v>0</v>
      </c>
      <c r="B43" s="243">
        <f>'Eff Conc.'!B43</f>
        <v>0</v>
      </c>
      <c r="C43" s="163"/>
      <c r="D43" s="164"/>
      <c r="E43" s="165"/>
      <c r="F43" s="166"/>
      <c r="G43" s="163"/>
      <c r="H43" s="164"/>
      <c r="I43" s="165"/>
      <c r="J43" s="166"/>
      <c r="K43" s="163"/>
      <c r="L43" s="164"/>
      <c r="M43" s="165"/>
      <c r="N43" s="167"/>
      <c r="O43" s="163"/>
      <c r="P43" s="164"/>
      <c r="Q43" s="165"/>
      <c r="R43" s="260"/>
      <c r="S43" s="263"/>
      <c r="T43" s="164"/>
      <c r="U43" s="163"/>
      <c r="V43" s="164"/>
      <c r="W43" s="152"/>
    </row>
    <row r="44" spans="1:23" s="52" customFormat="1" x14ac:dyDescent="0.25">
      <c r="A44" s="242">
        <f>'Eff Conc.'!A44</f>
        <v>0</v>
      </c>
      <c r="B44" s="243">
        <f>'Eff Conc.'!B44</f>
        <v>0</v>
      </c>
      <c r="C44" s="163"/>
      <c r="D44" s="164"/>
      <c r="E44" s="165"/>
      <c r="F44" s="166"/>
      <c r="G44" s="163"/>
      <c r="H44" s="164"/>
      <c r="I44" s="165"/>
      <c r="J44" s="166"/>
      <c r="K44" s="163"/>
      <c r="L44" s="164"/>
      <c r="M44" s="165"/>
      <c r="N44" s="167"/>
      <c r="O44" s="163"/>
      <c r="P44" s="164"/>
      <c r="Q44" s="165"/>
      <c r="R44" s="260"/>
      <c r="S44" s="263"/>
      <c r="T44" s="164"/>
      <c r="U44" s="163"/>
      <c r="V44" s="164"/>
      <c r="W44" s="152"/>
    </row>
    <row r="45" spans="1:23" s="52" customFormat="1" x14ac:dyDescent="0.25">
      <c r="A45" s="242">
        <f>'Eff Conc.'!A45</f>
        <v>0</v>
      </c>
      <c r="B45" s="243">
        <f>'Eff Conc.'!B45</f>
        <v>0</v>
      </c>
      <c r="C45" s="163"/>
      <c r="D45" s="164"/>
      <c r="E45" s="165"/>
      <c r="F45" s="166"/>
      <c r="G45" s="163"/>
      <c r="H45" s="164"/>
      <c r="I45" s="165"/>
      <c r="J45" s="166"/>
      <c r="K45" s="163"/>
      <c r="L45" s="164"/>
      <c r="M45" s="165"/>
      <c r="N45" s="167"/>
      <c r="O45" s="163"/>
      <c r="P45" s="164"/>
      <c r="Q45" s="165"/>
      <c r="R45" s="260"/>
      <c r="S45" s="263"/>
      <c r="T45" s="164"/>
      <c r="U45" s="163"/>
      <c r="V45" s="164"/>
      <c r="W45" s="152"/>
    </row>
    <row r="46" spans="1:23" s="52" customFormat="1" x14ac:dyDescent="0.25">
      <c r="A46" s="242">
        <f>'Eff Conc.'!A46</f>
        <v>0</v>
      </c>
      <c r="B46" s="243">
        <f>'Eff Conc.'!B46</f>
        <v>0</v>
      </c>
      <c r="C46" s="163"/>
      <c r="D46" s="164"/>
      <c r="E46" s="165"/>
      <c r="F46" s="166"/>
      <c r="G46" s="163"/>
      <c r="H46" s="164"/>
      <c r="I46" s="165"/>
      <c r="J46" s="166"/>
      <c r="K46" s="163"/>
      <c r="L46" s="164"/>
      <c r="M46" s="165"/>
      <c r="N46" s="167"/>
      <c r="O46" s="163"/>
      <c r="P46" s="164"/>
      <c r="Q46" s="165"/>
      <c r="R46" s="260"/>
      <c r="S46" s="263"/>
      <c r="T46" s="164"/>
      <c r="U46" s="163"/>
      <c r="V46" s="164"/>
      <c r="W46" s="152"/>
    </row>
    <row r="47" spans="1:23" s="52" customFormat="1" x14ac:dyDescent="0.25">
      <c r="A47" s="242">
        <f>'Eff Conc.'!A47</f>
        <v>0</v>
      </c>
      <c r="B47" s="243">
        <f>'Eff Conc.'!B47</f>
        <v>0</v>
      </c>
      <c r="C47" s="163"/>
      <c r="D47" s="164"/>
      <c r="E47" s="165"/>
      <c r="F47" s="166"/>
      <c r="G47" s="163"/>
      <c r="H47" s="164"/>
      <c r="I47" s="165"/>
      <c r="J47" s="166"/>
      <c r="K47" s="163"/>
      <c r="L47" s="164"/>
      <c r="M47" s="165"/>
      <c r="N47" s="167"/>
      <c r="O47" s="163"/>
      <c r="P47" s="164"/>
      <c r="Q47" s="165"/>
      <c r="R47" s="260"/>
      <c r="S47" s="263"/>
      <c r="T47" s="164"/>
      <c r="U47" s="163"/>
      <c r="V47" s="164"/>
      <c r="W47" s="152"/>
    </row>
    <row r="48" spans="1:23" s="52" customFormat="1" x14ac:dyDescent="0.25">
      <c r="A48" s="242">
        <f>'Eff Conc.'!A48</f>
        <v>0</v>
      </c>
      <c r="B48" s="243">
        <f>'Eff Conc.'!B48</f>
        <v>0</v>
      </c>
      <c r="C48" s="163"/>
      <c r="D48" s="164"/>
      <c r="E48" s="165"/>
      <c r="F48" s="166"/>
      <c r="G48" s="163"/>
      <c r="H48" s="164"/>
      <c r="I48" s="165"/>
      <c r="J48" s="166"/>
      <c r="K48" s="163"/>
      <c r="L48" s="164"/>
      <c r="M48" s="165"/>
      <c r="N48" s="167"/>
      <c r="O48" s="163"/>
      <c r="P48" s="164"/>
      <c r="Q48" s="165"/>
      <c r="R48" s="260"/>
      <c r="S48" s="263"/>
      <c r="T48" s="164"/>
      <c r="U48" s="163"/>
      <c r="V48" s="164"/>
      <c r="W48" s="152"/>
    </row>
    <row r="49" spans="1:23" s="52" customFormat="1" x14ac:dyDescent="0.25">
      <c r="A49" s="242">
        <f>'Eff Conc.'!A49</f>
        <v>0</v>
      </c>
      <c r="B49" s="243">
        <f>'Eff Conc.'!B49</f>
        <v>0</v>
      </c>
      <c r="C49" s="163"/>
      <c r="D49" s="164"/>
      <c r="E49" s="165"/>
      <c r="F49" s="166"/>
      <c r="G49" s="163"/>
      <c r="H49" s="164"/>
      <c r="I49" s="165"/>
      <c r="J49" s="166"/>
      <c r="K49" s="163"/>
      <c r="L49" s="164"/>
      <c r="M49" s="165"/>
      <c r="N49" s="167"/>
      <c r="O49" s="163"/>
      <c r="P49" s="164"/>
      <c r="Q49" s="165"/>
      <c r="R49" s="260"/>
      <c r="S49" s="263"/>
      <c r="T49" s="164"/>
      <c r="U49" s="163"/>
      <c r="V49" s="164"/>
      <c r="W49" s="152"/>
    </row>
    <row r="50" spans="1:23" s="52" customFormat="1" x14ac:dyDescent="0.25">
      <c r="A50" s="242">
        <f>'Eff Conc.'!A50</f>
        <v>0</v>
      </c>
      <c r="B50" s="243">
        <f>'Eff Conc.'!B50</f>
        <v>0</v>
      </c>
      <c r="C50" s="163"/>
      <c r="D50" s="164"/>
      <c r="E50" s="165"/>
      <c r="F50" s="166"/>
      <c r="G50" s="163"/>
      <c r="H50" s="164"/>
      <c r="I50" s="165"/>
      <c r="J50" s="166"/>
      <c r="K50" s="163"/>
      <c r="L50" s="164"/>
      <c r="M50" s="165"/>
      <c r="N50" s="167"/>
      <c r="O50" s="163"/>
      <c r="P50" s="164"/>
      <c r="Q50" s="165"/>
      <c r="R50" s="260"/>
      <c r="S50" s="263"/>
      <c r="T50" s="164"/>
      <c r="U50" s="163"/>
      <c r="V50" s="164"/>
      <c r="W50" s="152"/>
    </row>
    <row r="51" spans="1:23" s="52" customFormat="1" x14ac:dyDescent="0.25">
      <c r="A51" s="242">
        <f>'Eff Conc.'!A51</f>
        <v>0</v>
      </c>
      <c r="B51" s="243">
        <f>'Eff Conc.'!B51</f>
        <v>0</v>
      </c>
      <c r="C51" s="163"/>
      <c r="D51" s="164"/>
      <c r="E51" s="165"/>
      <c r="F51" s="166"/>
      <c r="G51" s="163"/>
      <c r="H51" s="164"/>
      <c r="I51" s="165"/>
      <c r="J51" s="166"/>
      <c r="K51" s="163"/>
      <c r="L51" s="164"/>
      <c r="M51" s="165"/>
      <c r="N51" s="167"/>
      <c r="O51" s="163"/>
      <c r="P51" s="164"/>
      <c r="Q51" s="165"/>
      <c r="R51" s="260"/>
      <c r="S51" s="263"/>
      <c r="T51" s="164"/>
      <c r="U51" s="163"/>
      <c r="V51" s="164"/>
      <c r="W51" s="152"/>
    </row>
    <row r="52" spans="1:23" s="52" customFormat="1" x14ac:dyDescent="0.25">
      <c r="A52" s="242">
        <f>'Eff Conc.'!A52</f>
        <v>0</v>
      </c>
      <c r="B52" s="243">
        <f>'Eff Conc.'!B52</f>
        <v>0</v>
      </c>
      <c r="C52" s="163"/>
      <c r="D52" s="164"/>
      <c r="E52" s="165"/>
      <c r="F52" s="166"/>
      <c r="G52" s="163"/>
      <c r="H52" s="164"/>
      <c r="I52" s="165"/>
      <c r="J52" s="166"/>
      <c r="K52" s="163"/>
      <c r="L52" s="164"/>
      <c r="M52" s="165"/>
      <c r="N52" s="167"/>
      <c r="O52" s="163"/>
      <c r="P52" s="164"/>
      <c r="Q52" s="165"/>
      <c r="R52" s="260"/>
      <c r="S52" s="263"/>
      <c r="T52" s="164"/>
      <c r="U52" s="163"/>
      <c r="V52" s="164"/>
      <c r="W52" s="152"/>
    </row>
    <row r="53" spans="1:23" s="52" customFormat="1" x14ac:dyDescent="0.25">
      <c r="A53" s="242">
        <f>'Eff Conc.'!A53</f>
        <v>0</v>
      </c>
      <c r="B53" s="243">
        <f>'Eff Conc.'!B53</f>
        <v>0</v>
      </c>
      <c r="C53" s="163"/>
      <c r="D53" s="164"/>
      <c r="E53" s="165"/>
      <c r="F53" s="166"/>
      <c r="G53" s="163"/>
      <c r="H53" s="164"/>
      <c r="I53" s="165"/>
      <c r="J53" s="166"/>
      <c r="K53" s="163"/>
      <c r="L53" s="164"/>
      <c r="M53" s="165"/>
      <c r="N53" s="167"/>
      <c r="O53" s="163"/>
      <c r="P53" s="164"/>
      <c r="Q53" s="165"/>
      <c r="R53" s="260"/>
      <c r="S53" s="263"/>
      <c r="T53" s="164"/>
      <c r="U53" s="163"/>
      <c r="V53" s="164"/>
      <c r="W53" s="152"/>
    </row>
    <row r="54" spans="1:23" s="52" customFormat="1" x14ac:dyDescent="0.25">
      <c r="A54" s="242">
        <f>'Eff Conc.'!A54</f>
        <v>0</v>
      </c>
      <c r="B54" s="243">
        <f>'Eff Conc.'!B54</f>
        <v>0</v>
      </c>
      <c r="C54" s="163"/>
      <c r="D54" s="164"/>
      <c r="E54" s="165"/>
      <c r="F54" s="166"/>
      <c r="G54" s="163"/>
      <c r="H54" s="164"/>
      <c r="I54" s="165"/>
      <c r="J54" s="166"/>
      <c r="K54" s="163"/>
      <c r="L54" s="164"/>
      <c r="M54" s="165"/>
      <c r="N54" s="167"/>
      <c r="O54" s="163"/>
      <c r="P54" s="164"/>
      <c r="Q54" s="165"/>
      <c r="R54" s="260"/>
      <c r="S54" s="263"/>
      <c r="T54" s="164"/>
      <c r="U54" s="163"/>
      <c r="V54" s="164"/>
      <c r="W54" s="152"/>
    </row>
    <row r="55" spans="1:23" s="52" customFormat="1" x14ac:dyDescent="0.25">
      <c r="A55" s="242">
        <f>'Eff Conc.'!A55</f>
        <v>0</v>
      </c>
      <c r="B55" s="243">
        <f>'Eff Conc.'!B55</f>
        <v>0</v>
      </c>
      <c r="C55" s="163"/>
      <c r="D55" s="164"/>
      <c r="E55" s="165"/>
      <c r="F55" s="166"/>
      <c r="G55" s="163"/>
      <c r="H55" s="164"/>
      <c r="I55" s="165"/>
      <c r="J55" s="166"/>
      <c r="K55" s="163"/>
      <c r="L55" s="164"/>
      <c r="M55" s="165"/>
      <c r="N55" s="167"/>
      <c r="O55" s="163"/>
      <c r="P55" s="164"/>
      <c r="Q55" s="165"/>
      <c r="R55" s="260"/>
      <c r="S55" s="263"/>
      <c r="T55" s="164"/>
      <c r="U55" s="163"/>
      <c r="V55" s="164"/>
      <c r="W55" s="152"/>
    </row>
    <row r="56" spans="1:23" s="52" customFormat="1" x14ac:dyDescent="0.25">
      <c r="A56" s="242">
        <f>'Eff Conc.'!A56</f>
        <v>0</v>
      </c>
      <c r="B56" s="243">
        <f>'Eff Conc.'!B56</f>
        <v>0</v>
      </c>
      <c r="C56" s="163"/>
      <c r="D56" s="164"/>
      <c r="E56" s="165"/>
      <c r="F56" s="166"/>
      <c r="G56" s="163"/>
      <c r="H56" s="164"/>
      <c r="I56" s="165"/>
      <c r="J56" s="166"/>
      <c r="K56" s="163"/>
      <c r="L56" s="164"/>
      <c r="M56" s="165"/>
      <c r="N56" s="167"/>
      <c r="O56" s="163"/>
      <c r="P56" s="164"/>
      <c r="Q56" s="165"/>
      <c r="R56" s="260"/>
      <c r="S56" s="263"/>
      <c r="T56" s="164"/>
      <c r="U56" s="163"/>
      <c r="V56" s="164"/>
      <c r="W56" s="152"/>
    </row>
    <row r="57" spans="1:23" s="52" customFormat="1" x14ac:dyDescent="0.25">
      <c r="A57" s="242">
        <f>'Eff Conc.'!A57</f>
        <v>0</v>
      </c>
      <c r="B57" s="243">
        <f>'Eff Conc.'!B57</f>
        <v>0</v>
      </c>
      <c r="C57" s="163"/>
      <c r="D57" s="164"/>
      <c r="E57" s="165"/>
      <c r="F57" s="166"/>
      <c r="G57" s="163"/>
      <c r="H57" s="164"/>
      <c r="I57" s="165"/>
      <c r="J57" s="166"/>
      <c r="K57" s="163"/>
      <c r="L57" s="164"/>
      <c r="M57" s="165"/>
      <c r="N57" s="167"/>
      <c r="O57" s="163"/>
      <c r="P57" s="164"/>
      <c r="Q57" s="165"/>
      <c r="R57" s="260"/>
      <c r="S57" s="263"/>
      <c r="T57" s="164"/>
      <c r="U57" s="163"/>
      <c r="V57" s="164"/>
      <c r="W57" s="152"/>
    </row>
    <row r="58" spans="1:23" s="52" customFormat="1" x14ac:dyDescent="0.25">
      <c r="A58" s="242">
        <f>'Eff Conc.'!A58</f>
        <v>0</v>
      </c>
      <c r="B58" s="243">
        <f>'Eff Conc.'!B58</f>
        <v>0</v>
      </c>
      <c r="C58" s="163"/>
      <c r="D58" s="164"/>
      <c r="E58" s="165"/>
      <c r="F58" s="166"/>
      <c r="G58" s="163"/>
      <c r="H58" s="164"/>
      <c r="I58" s="165"/>
      <c r="J58" s="166"/>
      <c r="K58" s="163"/>
      <c r="L58" s="164"/>
      <c r="M58" s="165"/>
      <c r="N58" s="167"/>
      <c r="O58" s="163"/>
      <c r="P58" s="164"/>
      <c r="Q58" s="165"/>
      <c r="R58" s="260"/>
      <c r="S58" s="263"/>
      <c r="T58" s="164"/>
      <c r="U58" s="163"/>
      <c r="V58" s="164"/>
      <c r="W58" s="152"/>
    </row>
    <row r="59" spans="1:23" s="52" customFormat="1" x14ac:dyDescent="0.25">
      <c r="A59" s="242">
        <f>'Eff Conc.'!A59</f>
        <v>0</v>
      </c>
      <c r="B59" s="243">
        <f>'Eff Conc.'!B59</f>
        <v>0</v>
      </c>
      <c r="C59" s="163"/>
      <c r="D59" s="164"/>
      <c r="E59" s="165"/>
      <c r="F59" s="166"/>
      <c r="G59" s="163"/>
      <c r="H59" s="164"/>
      <c r="I59" s="165"/>
      <c r="J59" s="166"/>
      <c r="K59" s="163"/>
      <c r="L59" s="164"/>
      <c r="M59" s="165"/>
      <c r="N59" s="167"/>
      <c r="O59" s="163"/>
      <c r="P59" s="164"/>
      <c r="Q59" s="165"/>
      <c r="R59" s="260"/>
      <c r="S59" s="263"/>
      <c r="T59" s="164"/>
      <c r="U59" s="163"/>
      <c r="V59" s="164"/>
      <c r="W59" s="152"/>
    </row>
    <row r="60" spans="1:23" s="52" customFormat="1" ht="15.75" thickBot="1" x14ac:dyDescent="0.3">
      <c r="A60" s="244">
        <f>'Eff Conc.'!A60</f>
        <v>0</v>
      </c>
      <c r="B60" s="245">
        <f>'Eff Conc.'!B60</f>
        <v>0</v>
      </c>
      <c r="C60" s="170"/>
      <c r="D60" s="171"/>
      <c r="E60" s="168"/>
      <c r="F60" s="169"/>
      <c r="G60" s="170"/>
      <c r="H60" s="171"/>
      <c r="I60" s="168"/>
      <c r="J60" s="169"/>
      <c r="K60" s="170"/>
      <c r="L60" s="171"/>
      <c r="M60" s="168"/>
      <c r="N60" s="172"/>
      <c r="O60" s="170"/>
      <c r="P60" s="171"/>
      <c r="Q60" s="168"/>
      <c r="R60" s="261"/>
      <c r="S60" s="264"/>
      <c r="T60" s="171"/>
      <c r="U60" s="170"/>
      <c r="V60" s="171"/>
      <c r="W60" s="152"/>
    </row>
    <row r="61" spans="1:23" ht="10.5" customHeight="1" x14ac:dyDescent="0.25"/>
    <row r="62" spans="1:23" ht="10.5" customHeight="1" thickBot="1" x14ac:dyDescent="0.3"/>
    <row r="63" spans="1:23" s="130" customFormat="1" x14ac:dyDescent="0.25">
      <c r="A63" s="129" t="s">
        <v>113</v>
      </c>
      <c r="B63" s="202"/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2"/>
    </row>
    <row r="64" spans="1:23" s="130" customFormat="1" ht="15.75" thickBot="1" x14ac:dyDescent="0.3">
      <c r="A64" s="84" t="s">
        <v>104</v>
      </c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6"/>
    </row>
  </sheetData>
  <mergeCells count="10">
    <mergeCell ref="S5:T5"/>
    <mergeCell ref="U5:V5"/>
    <mergeCell ref="M5:N5"/>
    <mergeCell ref="O5:P5"/>
    <mergeCell ref="Q5:R5"/>
    <mergeCell ref="C5:D5"/>
    <mergeCell ref="E5:F5"/>
    <mergeCell ref="G5:H5"/>
    <mergeCell ref="I5:J5"/>
    <mergeCell ref="K5:L5"/>
  </mergeCells>
  <conditionalFormatting sqref="F7">
    <cfRule type="expression" dxfId="415" priority="622">
      <formula>ISTEXT(F7)</formula>
    </cfRule>
  </conditionalFormatting>
  <conditionalFormatting sqref="G7">
    <cfRule type="expression" dxfId="414" priority="621">
      <formula>ISTEXT(G7)</formula>
    </cfRule>
  </conditionalFormatting>
  <conditionalFormatting sqref="H7">
    <cfRule type="expression" dxfId="413" priority="620">
      <formula>ISTEXT(H7)</formula>
    </cfRule>
  </conditionalFormatting>
  <conditionalFormatting sqref="I7">
    <cfRule type="expression" dxfId="412" priority="619">
      <formula>ISTEXT(I7)</formula>
    </cfRule>
  </conditionalFormatting>
  <conditionalFormatting sqref="J7">
    <cfRule type="expression" dxfId="411" priority="618">
      <formula>ISTEXT(J7)</formula>
    </cfRule>
  </conditionalFormatting>
  <conditionalFormatting sqref="K7">
    <cfRule type="expression" dxfId="410" priority="617">
      <formula>ISTEXT(K7)</formula>
    </cfRule>
  </conditionalFormatting>
  <conditionalFormatting sqref="L7">
    <cfRule type="expression" dxfId="409" priority="616">
      <formula>ISTEXT(L7)</formula>
    </cfRule>
  </conditionalFormatting>
  <conditionalFormatting sqref="U7">
    <cfRule type="expression" dxfId="408" priority="609">
      <formula>ISTEXT(U7)</formula>
    </cfRule>
  </conditionalFormatting>
  <conditionalFormatting sqref="V7">
    <cfRule type="expression" dxfId="407" priority="608">
      <formula>ISTEXT(V7)</formula>
    </cfRule>
  </conditionalFormatting>
  <conditionalFormatting sqref="D8">
    <cfRule type="expression" dxfId="406" priority="603">
      <formula>ISTEXT(D8)</formula>
    </cfRule>
  </conditionalFormatting>
  <conditionalFormatting sqref="F8">
    <cfRule type="expression" dxfId="405" priority="601">
      <formula>ISTEXT(F8)</formula>
    </cfRule>
  </conditionalFormatting>
  <conditionalFormatting sqref="G8">
    <cfRule type="expression" dxfId="404" priority="600">
      <formula>ISTEXT(G8)</formula>
    </cfRule>
  </conditionalFormatting>
  <conditionalFormatting sqref="H8">
    <cfRule type="expression" dxfId="403" priority="599">
      <formula>ISTEXT(H8)</formula>
    </cfRule>
  </conditionalFormatting>
  <conditionalFormatting sqref="I8">
    <cfRule type="expression" dxfId="402" priority="598">
      <formula>ISTEXT(I8)</formula>
    </cfRule>
  </conditionalFormatting>
  <conditionalFormatting sqref="J8">
    <cfRule type="expression" dxfId="401" priority="597">
      <formula>ISTEXT(J8)</formula>
    </cfRule>
  </conditionalFormatting>
  <conditionalFormatting sqref="K8">
    <cfRule type="expression" dxfId="400" priority="596">
      <formula>ISTEXT(K8)</formula>
    </cfRule>
  </conditionalFormatting>
  <conditionalFormatting sqref="L8">
    <cfRule type="expression" dxfId="399" priority="595">
      <formula>ISTEXT(L8)</formula>
    </cfRule>
  </conditionalFormatting>
  <conditionalFormatting sqref="U8">
    <cfRule type="expression" dxfId="398" priority="588">
      <formula>ISTEXT(U8)</formula>
    </cfRule>
  </conditionalFormatting>
  <conditionalFormatting sqref="V8">
    <cfRule type="expression" dxfId="397" priority="587">
      <formula>ISTEXT(V8)</formula>
    </cfRule>
  </conditionalFormatting>
  <conditionalFormatting sqref="D9">
    <cfRule type="expression" dxfId="396" priority="585">
      <formula>ISTEXT(D9)</formula>
    </cfRule>
  </conditionalFormatting>
  <conditionalFormatting sqref="U9:V9 F9:N9">
    <cfRule type="expression" dxfId="395" priority="584">
      <formula>ISTEXT(F9)</formula>
    </cfRule>
  </conditionalFormatting>
  <conditionalFormatting sqref="C10">
    <cfRule type="expression" dxfId="394" priority="583">
      <formula>ISTEXT(C10)</formula>
    </cfRule>
  </conditionalFormatting>
  <conditionalFormatting sqref="D10">
    <cfRule type="expression" dxfId="393" priority="582">
      <formula>ISTEXT(D10)</formula>
    </cfRule>
  </conditionalFormatting>
  <conditionalFormatting sqref="E10">
    <cfRule type="expression" dxfId="392" priority="581">
      <formula>ISTEXT(E10)</formula>
    </cfRule>
  </conditionalFormatting>
  <conditionalFormatting sqref="F10">
    <cfRule type="expression" dxfId="391" priority="580">
      <formula>ISTEXT(F10)</formula>
    </cfRule>
  </conditionalFormatting>
  <conditionalFormatting sqref="G10">
    <cfRule type="expression" dxfId="390" priority="579">
      <formula>ISTEXT(G10)</formula>
    </cfRule>
  </conditionalFormatting>
  <conditionalFormatting sqref="H10">
    <cfRule type="expression" dxfId="389" priority="578">
      <formula>ISTEXT(H10)</formula>
    </cfRule>
  </conditionalFormatting>
  <conditionalFormatting sqref="I10">
    <cfRule type="expression" dxfId="388" priority="577">
      <formula>ISTEXT(I10)</formula>
    </cfRule>
  </conditionalFormatting>
  <conditionalFormatting sqref="J10">
    <cfRule type="expression" dxfId="387" priority="576">
      <formula>ISTEXT(J10)</formula>
    </cfRule>
  </conditionalFormatting>
  <conditionalFormatting sqref="K10">
    <cfRule type="expression" dxfId="386" priority="575">
      <formula>ISTEXT(K10)</formula>
    </cfRule>
  </conditionalFormatting>
  <conditionalFormatting sqref="L10">
    <cfRule type="expression" dxfId="385" priority="574">
      <formula>ISTEXT(L10)</formula>
    </cfRule>
  </conditionalFormatting>
  <conditionalFormatting sqref="U10">
    <cfRule type="expression" dxfId="384" priority="567">
      <formula>ISTEXT(U10)</formula>
    </cfRule>
  </conditionalFormatting>
  <conditionalFormatting sqref="V10">
    <cfRule type="expression" dxfId="383" priority="566">
      <formula>ISTEXT(V10)</formula>
    </cfRule>
  </conditionalFormatting>
  <conditionalFormatting sqref="C11">
    <cfRule type="expression" dxfId="382" priority="565">
      <formula>ISTEXT(C11)</formula>
    </cfRule>
  </conditionalFormatting>
  <conditionalFormatting sqref="D11">
    <cfRule type="expression" dxfId="381" priority="564">
      <formula>ISTEXT(D11)</formula>
    </cfRule>
  </conditionalFormatting>
  <conditionalFormatting sqref="E11:N11 U11:V11">
    <cfRule type="expression" dxfId="380" priority="563">
      <formula>ISTEXT(E11)</formula>
    </cfRule>
  </conditionalFormatting>
  <conditionalFormatting sqref="C12:C38">
    <cfRule type="expression" dxfId="379" priority="562">
      <formula>ISTEXT(C12)</formula>
    </cfRule>
  </conditionalFormatting>
  <conditionalFormatting sqref="D12:D38">
    <cfRule type="expression" dxfId="378" priority="561">
      <formula>ISTEXT(D12)</formula>
    </cfRule>
  </conditionalFormatting>
  <conditionalFormatting sqref="E12:E38">
    <cfRule type="expression" dxfId="377" priority="560">
      <formula>ISTEXT(E12)</formula>
    </cfRule>
  </conditionalFormatting>
  <conditionalFormatting sqref="F12:F38">
    <cfRule type="expression" dxfId="376" priority="559">
      <formula>ISTEXT(F12)</formula>
    </cfRule>
  </conditionalFormatting>
  <conditionalFormatting sqref="G12:G38">
    <cfRule type="expression" dxfId="375" priority="558">
      <formula>ISTEXT(G12)</formula>
    </cfRule>
  </conditionalFormatting>
  <conditionalFormatting sqref="H12:H38">
    <cfRule type="expression" dxfId="374" priority="557">
      <formula>ISTEXT(H12)</formula>
    </cfRule>
  </conditionalFormatting>
  <conditionalFormatting sqref="I12:I38">
    <cfRule type="expression" dxfId="373" priority="556">
      <formula>ISTEXT(I12)</formula>
    </cfRule>
  </conditionalFormatting>
  <conditionalFormatting sqref="J12:J38">
    <cfRule type="expression" dxfId="372" priority="555">
      <formula>ISTEXT(J12)</formula>
    </cfRule>
  </conditionalFormatting>
  <conditionalFormatting sqref="K12:K38">
    <cfRule type="expression" dxfId="371" priority="554">
      <formula>ISTEXT(K12)</formula>
    </cfRule>
  </conditionalFormatting>
  <conditionalFormatting sqref="L12:L38">
    <cfRule type="expression" dxfId="370" priority="553">
      <formula>ISTEXT(L12)</formula>
    </cfRule>
  </conditionalFormatting>
  <conditionalFormatting sqref="U12:U38">
    <cfRule type="expression" dxfId="369" priority="546">
      <formula>ISTEXT(U12)</formula>
    </cfRule>
  </conditionalFormatting>
  <conditionalFormatting sqref="V12:V38">
    <cfRule type="expression" dxfId="368" priority="545">
      <formula>ISTEXT(V12)</formula>
    </cfRule>
  </conditionalFormatting>
  <conditionalFormatting sqref="C39">
    <cfRule type="expression" dxfId="367" priority="544">
      <formula>ISTEXT(C39)</formula>
    </cfRule>
  </conditionalFormatting>
  <conditionalFormatting sqref="D39">
    <cfRule type="expression" dxfId="366" priority="543">
      <formula>ISTEXT(D39)</formula>
    </cfRule>
  </conditionalFormatting>
  <conditionalFormatting sqref="E39:N39 U39:V39">
    <cfRule type="expression" dxfId="365" priority="542">
      <formula>ISTEXT(E39)</formula>
    </cfRule>
  </conditionalFormatting>
  <conditionalFormatting sqref="C40">
    <cfRule type="expression" dxfId="364" priority="541">
      <formula>ISTEXT(C40)</formula>
    </cfRule>
  </conditionalFormatting>
  <conditionalFormatting sqref="D40">
    <cfRule type="expression" dxfId="363" priority="540">
      <formula>ISTEXT(D40)</formula>
    </cfRule>
  </conditionalFormatting>
  <conditionalFormatting sqref="E40">
    <cfRule type="expression" dxfId="362" priority="539">
      <formula>ISTEXT(E40)</formula>
    </cfRule>
  </conditionalFormatting>
  <conditionalFormatting sqref="F40">
    <cfRule type="expression" dxfId="361" priority="538">
      <formula>ISTEXT(F40)</formula>
    </cfRule>
  </conditionalFormatting>
  <conditionalFormatting sqref="G40">
    <cfRule type="expression" dxfId="360" priority="537">
      <formula>ISTEXT(G40)</formula>
    </cfRule>
  </conditionalFormatting>
  <conditionalFormatting sqref="H40">
    <cfRule type="expression" dxfId="359" priority="536">
      <formula>ISTEXT(H40)</formula>
    </cfRule>
  </conditionalFormatting>
  <conditionalFormatting sqref="I40">
    <cfRule type="expression" dxfId="358" priority="535">
      <formula>ISTEXT(I40)</formula>
    </cfRule>
  </conditionalFormatting>
  <conditionalFormatting sqref="J40">
    <cfRule type="expression" dxfId="357" priority="534">
      <formula>ISTEXT(J40)</formula>
    </cfRule>
  </conditionalFormatting>
  <conditionalFormatting sqref="K40">
    <cfRule type="expression" dxfId="356" priority="533">
      <formula>ISTEXT(K40)</formula>
    </cfRule>
  </conditionalFormatting>
  <conditionalFormatting sqref="L40">
    <cfRule type="expression" dxfId="355" priority="532">
      <formula>ISTEXT(L40)</formula>
    </cfRule>
  </conditionalFormatting>
  <conditionalFormatting sqref="U40">
    <cfRule type="expression" dxfId="354" priority="525">
      <formula>ISTEXT(U40)</formula>
    </cfRule>
  </conditionalFormatting>
  <conditionalFormatting sqref="V40">
    <cfRule type="expression" dxfId="353" priority="524">
      <formula>ISTEXT(V40)</formula>
    </cfRule>
  </conditionalFormatting>
  <conditionalFormatting sqref="C41">
    <cfRule type="expression" dxfId="352" priority="523">
      <formula>ISTEXT(C41)</formula>
    </cfRule>
  </conditionalFormatting>
  <conditionalFormatting sqref="D41">
    <cfRule type="expression" dxfId="351" priority="522">
      <formula>ISTEXT(D41)</formula>
    </cfRule>
  </conditionalFormatting>
  <conditionalFormatting sqref="E41:N41 U41:V41">
    <cfRule type="expression" dxfId="350" priority="521">
      <formula>ISTEXT(E41)</formula>
    </cfRule>
  </conditionalFormatting>
  <conditionalFormatting sqref="C42">
    <cfRule type="expression" dxfId="349" priority="520">
      <formula>ISTEXT(C42)</formula>
    </cfRule>
  </conditionalFormatting>
  <conditionalFormatting sqref="D42">
    <cfRule type="expression" dxfId="348" priority="519">
      <formula>ISTEXT(D42)</formula>
    </cfRule>
  </conditionalFormatting>
  <conditionalFormatting sqref="E42">
    <cfRule type="expression" dxfId="347" priority="518">
      <formula>ISTEXT(E42)</formula>
    </cfRule>
  </conditionalFormatting>
  <conditionalFormatting sqref="F42">
    <cfRule type="expression" dxfId="346" priority="517">
      <formula>ISTEXT(F42)</formula>
    </cfRule>
  </conditionalFormatting>
  <conditionalFormatting sqref="G42">
    <cfRule type="expression" dxfId="345" priority="516">
      <formula>ISTEXT(G42)</formula>
    </cfRule>
  </conditionalFormatting>
  <conditionalFormatting sqref="H42">
    <cfRule type="expression" dxfId="344" priority="515">
      <formula>ISTEXT(H42)</formula>
    </cfRule>
  </conditionalFormatting>
  <conditionalFormatting sqref="I42">
    <cfRule type="expression" dxfId="343" priority="514">
      <formula>ISTEXT(I42)</formula>
    </cfRule>
  </conditionalFormatting>
  <conditionalFormatting sqref="J42">
    <cfRule type="expression" dxfId="342" priority="513">
      <formula>ISTEXT(J42)</formula>
    </cfRule>
  </conditionalFormatting>
  <conditionalFormatting sqref="K42">
    <cfRule type="expression" dxfId="341" priority="512">
      <formula>ISTEXT(K42)</formula>
    </cfRule>
  </conditionalFormatting>
  <conditionalFormatting sqref="L42">
    <cfRule type="expression" dxfId="340" priority="511">
      <formula>ISTEXT(L42)</formula>
    </cfRule>
  </conditionalFormatting>
  <conditionalFormatting sqref="U42">
    <cfRule type="expression" dxfId="339" priority="504">
      <formula>ISTEXT(U42)</formula>
    </cfRule>
  </conditionalFormatting>
  <conditionalFormatting sqref="V42">
    <cfRule type="expression" dxfId="338" priority="503">
      <formula>ISTEXT(V42)</formula>
    </cfRule>
  </conditionalFormatting>
  <conditionalFormatting sqref="C43">
    <cfRule type="expression" dxfId="337" priority="502">
      <formula>ISTEXT(C43)</formula>
    </cfRule>
  </conditionalFormatting>
  <conditionalFormatting sqref="D43">
    <cfRule type="expression" dxfId="336" priority="501">
      <formula>ISTEXT(D43)</formula>
    </cfRule>
  </conditionalFormatting>
  <conditionalFormatting sqref="E43:N43 U43:V43">
    <cfRule type="expression" dxfId="335" priority="500">
      <formula>ISTEXT(E43)</formula>
    </cfRule>
  </conditionalFormatting>
  <conditionalFormatting sqref="C44">
    <cfRule type="expression" dxfId="334" priority="499">
      <formula>ISTEXT(C44)</formula>
    </cfRule>
  </conditionalFormatting>
  <conditionalFormatting sqref="D44">
    <cfRule type="expression" dxfId="333" priority="498">
      <formula>ISTEXT(D44)</formula>
    </cfRule>
  </conditionalFormatting>
  <conditionalFormatting sqref="E44">
    <cfRule type="expression" dxfId="332" priority="497">
      <formula>ISTEXT(E44)</formula>
    </cfRule>
  </conditionalFormatting>
  <conditionalFormatting sqref="F44">
    <cfRule type="expression" dxfId="331" priority="496">
      <formula>ISTEXT(F44)</formula>
    </cfRule>
  </conditionalFormatting>
  <conditionalFormatting sqref="G44">
    <cfRule type="expression" dxfId="330" priority="495">
      <formula>ISTEXT(G44)</formula>
    </cfRule>
  </conditionalFormatting>
  <conditionalFormatting sqref="H44">
    <cfRule type="expression" dxfId="329" priority="494">
      <formula>ISTEXT(H44)</formula>
    </cfRule>
  </conditionalFormatting>
  <conditionalFormatting sqref="I44">
    <cfRule type="expression" dxfId="328" priority="493">
      <formula>ISTEXT(I44)</formula>
    </cfRule>
  </conditionalFormatting>
  <conditionalFormatting sqref="J44">
    <cfRule type="expression" dxfId="327" priority="492">
      <formula>ISTEXT(J44)</formula>
    </cfRule>
  </conditionalFormatting>
  <conditionalFormatting sqref="K44">
    <cfRule type="expression" dxfId="326" priority="491">
      <formula>ISTEXT(K44)</formula>
    </cfRule>
  </conditionalFormatting>
  <conditionalFormatting sqref="L44">
    <cfRule type="expression" dxfId="325" priority="490">
      <formula>ISTEXT(L44)</formula>
    </cfRule>
  </conditionalFormatting>
  <conditionalFormatting sqref="U44">
    <cfRule type="expression" dxfId="324" priority="483">
      <formula>ISTEXT(U44)</formula>
    </cfRule>
  </conditionalFormatting>
  <conditionalFormatting sqref="V44">
    <cfRule type="expression" dxfId="323" priority="482">
      <formula>ISTEXT(V44)</formula>
    </cfRule>
  </conditionalFormatting>
  <conditionalFormatting sqref="C45">
    <cfRule type="expression" dxfId="322" priority="481">
      <formula>ISTEXT(C45)</formula>
    </cfRule>
  </conditionalFormatting>
  <conditionalFormatting sqref="D45">
    <cfRule type="expression" dxfId="321" priority="480">
      <formula>ISTEXT(D45)</formula>
    </cfRule>
  </conditionalFormatting>
  <conditionalFormatting sqref="E45:N45 U45:V45">
    <cfRule type="expression" dxfId="320" priority="479">
      <formula>ISTEXT(E45)</formula>
    </cfRule>
  </conditionalFormatting>
  <conditionalFormatting sqref="C46">
    <cfRule type="expression" dxfId="319" priority="478">
      <formula>ISTEXT(C46)</formula>
    </cfRule>
  </conditionalFormatting>
  <conditionalFormatting sqref="D46">
    <cfRule type="expression" dxfId="318" priority="477">
      <formula>ISTEXT(D46)</formula>
    </cfRule>
  </conditionalFormatting>
  <conditionalFormatting sqref="E46">
    <cfRule type="expression" dxfId="317" priority="476">
      <formula>ISTEXT(E46)</formula>
    </cfRule>
  </conditionalFormatting>
  <conditionalFormatting sqref="F46">
    <cfRule type="expression" dxfId="316" priority="475">
      <formula>ISTEXT(F46)</formula>
    </cfRule>
  </conditionalFormatting>
  <conditionalFormatting sqref="G46">
    <cfRule type="expression" dxfId="315" priority="474">
      <formula>ISTEXT(G46)</formula>
    </cfRule>
  </conditionalFormatting>
  <conditionalFormatting sqref="H46">
    <cfRule type="expression" dxfId="314" priority="473">
      <formula>ISTEXT(H46)</formula>
    </cfRule>
  </conditionalFormatting>
  <conditionalFormatting sqref="I46">
    <cfRule type="expression" dxfId="313" priority="472">
      <formula>ISTEXT(I46)</formula>
    </cfRule>
  </conditionalFormatting>
  <conditionalFormatting sqref="J46">
    <cfRule type="expression" dxfId="312" priority="471">
      <formula>ISTEXT(J46)</formula>
    </cfRule>
  </conditionalFormatting>
  <conditionalFormatting sqref="K46">
    <cfRule type="expression" dxfId="311" priority="470">
      <formula>ISTEXT(K46)</formula>
    </cfRule>
  </conditionalFormatting>
  <conditionalFormatting sqref="L46">
    <cfRule type="expression" dxfId="310" priority="469">
      <formula>ISTEXT(L46)</formula>
    </cfRule>
  </conditionalFormatting>
  <conditionalFormatting sqref="U46">
    <cfRule type="expression" dxfId="309" priority="462">
      <formula>ISTEXT(U46)</formula>
    </cfRule>
  </conditionalFormatting>
  <conditionalFormatting sqref="V46">
    <cfRule type="expression" dxfId="308" priority="461">
      <formula>ISTEXT(V46)</formula>
    </cfRule>
  </conditionalFormatting>
  <conditionalFormatting sqref="C47">
    <cfRule type="expression" dxfId="307" priority="460">
      <formula>ISTEXT(C47)</formula>
    </cfRule>
  </conditionalFormatting>
  <conditionalFormatting sqref="D47">
    <cfRule type="expression" dxfId="306" priority="459">
      <formula>ISTEXT(D47)</formula>
    </cfRule>
  </conditionalFormatting>
  <conditionalFormatting sqref="E47:N47 U47:V47">
    <cfRule type="expression" dxfId="305" priority="458">
      <formula>ISTEXT(E47)</formula>
    </cfRule>
  </conditionalFormatting>
  <conditionalFormatting sqref="C48">
    <cfRule type="expression" dxfId="304" priority="457">
      <formula>ISTEXT(C48)</formula>
    </cfRule>
  </conditionalFormatting>
  <conditionalFormatting sqref="D48">
    <cfRule type="expression" dxfId="303" priority="456">
      <formula>ISTEXT(D48)</formula>
    </cfRule>
  </conditionalFormatting>
  <conditionalFormatting sqref="E48">
    <cfRule type="expression" dxfId="302" priority="455">
      <formula>ISTEXT(E48)</formula>
    </cfRule>
  </conditionalFormatting>
  <conditionalFormatting sqref="F48">
    <cfRule type="expression" dxfId="301" priority="454">
      <formula>ISTEXT(F48)</formula>
    </cfRule>
  </conditionalFormatting>
  <conditionalFormatting sqref="G48">
    <cfRule type="expression" dxfId="300" priority="453">
      <formula>ISTEXT(G48)</formula>
    </cfRule>
  </conditionalFormatting>
  <conditionalFormatting sqref="H48">
    <cfRule type="expression" dxfId="299" priority="452">
      <formula>ISTEXT(H48)</formula>
    </cfRule>
  </conditionalFormatting>
  <conditionalFormatting sqref="I48">
    <cfRule type="expression" dxfId="298" priority="451">
      <formula>ISTEXT(I48)</formula>
    </cfRule>
  </conditionalFormatting>
  <conditionalFormatting sqref="J48">
    <cfRule type="expression" dxfId="297" priority="450">
      <formula>ISTEXT(J48)</formula>
    </cfRule>
  </conditionalFormatting>
  <conditionalFormatting sqref="K48">
    <cfRule type="expression" dxfId="296" priority="449">
      <formula>ISTEXT(K48)</formula>
    </cfRule>
  </conditionalFormatting>
  <conditionalFormatting sqref="L48">
    <cfRule type="expression" dxfId="295" priority="448">
      <formula>ISTEXT(L48)</formula>
    </cfRule>
  </conditionalFormatting>
  <conditionalFormatting sqref="U48">
    <cfRule type="expression" dxfId="294" priority="441">
      <formula>ISTEXT(U48)</formula>
    </cfRule>
  </conditionalFormatting>
  <conditionalFormatting sqref="V48">
    <cfRule type="expression" dxfId="293" priority="440">
      <formula>ISTEXT(V48)</formula>
    </cfRule>
  </conditionalFormatting>
  <conditionalFormatting sqref="C49">
    <cfRule type="expression" dxfId="292" priority="439">
      <formula>ISTEXT(C49)</formula>
    </cfRule>
  </conditionalFormatting>
  <conditionalFormatting sqref="D49">
    <cfRule type="expression" dxfId="291" priority="438">
      <formula>ISTEXT(D49)</formula>
    </cfRule>
  </conditionalFormatting>
  <conditionalFormatting sqref="E49:N49 U49:V49">
    <cfRule type="expression" dxfId="290" priority="437">
      <formula>ISTEXT(E49)</formula>
    </cfRule>
  </conditionalFormatting>
  <conditionalFormatting sqref="C50">
    <cfRule type="expression" dxfId="289" priority="436">
      <formula>ISTEXT(C50)</formula>
    </cfRule>
  </conditionalFormatting>
  <conditionalFormatting sqref="D50">
    <cfRule type="expression" dxfId="288" priority="435">
      <formula>ISTEXT(D50)</formula>
    </cfRule>
  </conditionalFormatting>
  <conditionalFormatting sqref="E50">
    <cfRule type="expression" dxfId="287" priority="434">
      <formula>ISTEXT(E50)</formula>
    </cfRule>
  </conditionalFormatting>
  <conditionalFormatting sqref="F50">
    <cfRule type="expression" dxfId="286" priority="433">
      <formula>ISTEXT(F50)</formula>
    </cfRule>
  </conditionalFormatting>
  <conditionalFormatting sqref="G50">
    <cfRule type="expression" dxfId="285" priority="432">
      <formula>ISTEXT(G50)</formula>
    </cfRule>
  </conditionalFormatting>
  <conditionalFormatting sqref="H50">
    <cfRule type="expression" dxfId="284" priority="431">
      <formula>ISTEXT(H50)</formula>
    </cfRule>
  </conditionalFormatting>
  <conditionalFormatting sqref="I50">
    <cfRule type="expression" dxfId="283" priority="430">
      <formula>ISTEXT(I50)</formula>
    </cfRule>
  </conditionalFormatting>
  <conditionalFormatting sqref="J50">
    <cfRule type="expression" dxfId="282" priority="429">
      <formula>ISTEXT(J50)</formula>
    </cfRule>
  </conditionalFormatting>
  <conditionalFormatting sqref="K50">
    <cfRule type="expression" dxfId="281" priority="428">
      <formula>ISTEXT(K50)</formula>
    </cfRule>
  </conditionalFormatting>
  <conditionalFormatting sqref="L50">
    <cfRule type="expression" dxfId="280" priority="427">
      <formula>ISTEXT(L50)</formula>
    </cfRule>
  </conditionalFormatting>
  <conditionalFormatting sqref="U50">
    <cfRule type="expression" dxfId="279" priority="420">
      <formula>ISTEXT(U50)</formula>
    </cfRule>
  </conditionalFormatting>
  <conditionalFormatting sqref="V50">
    <cfRule type="expression" dxfId="278" priority="419">
      <formula>ISTEXT(V50)</formula>
    </cfRule>
  </conditionalFormatting>
  <conditionalFormatting sqref="C51">
    <cfRule type="expression" dxfId="277" priority="418">
      <formula>ISTEXT(C51)</formula>
    </cfRule>
  </conditionalFormatting>
  <conditionalFormatting sqref="D51">
    <cfRule type="expression" dxfId="276" priority="417">
      <formula>ISTEXT(D51)</formula>
    </cfRule>
  </conditionalFormatting>
  <conditionalFormatting sqref="E51:N51 U51:V51">
    <cfRule type="expression" dxfId="275" priority="416">
      <formula>ISTEXT(E51)</formula>
    </cfRule>
  </conditionalFormatting>
  <conditionalFormatting sqref="C52">
    <cfRule type="expression" dxfId="274" priority="415">
      <formula>ISTEXT(C52)</formula>
    </cfRule>
  </conditionalFormatting>
  <conditionalFormatting sqref="D52">
    <cfRule type="expression" dxfId="273" priority="414">
      <formula>ISTEXT(D52)</formula>
    </cfRule>
  </conditionalFormatting>
  <conditionalFormatting sqref="E52">
    <cfRule type="expression" dxfId="272" priority="413">
      <formula>ISTEXT(E52)</formula>
    </cfRule>
  </conditionalFormatting>
  <conditionalFormatting sqref="F52">
    <cfRule type="expression" dxfId="271" priority="412">
      <formula>ISTEXT(F52)</formula>
    </cfRule>
  </conditionalFormatting>
  <conditionalFormatting sqref="G52">
    <cfRule type="expression" dxfId="270" priority="411">
      <formula>ISTEXT(G52)</formula>
    </cfRule>
  </conditionalFormatting>
  <conditionalFormatting sqref="H52">
    <cfRule type="expression" dxfId="269" priority="410">
      <formula>ISTEXT(H52)</formula>
    </cfRule>
  </conditionalFormatting>
  <conditionalFormatting sqref="I52">
    <cfRule type="expression" dxfId="268" priority="409">
      <formula>ISTEXT(I52)</formula>
    </cfRule>
  </conditionalFormatting>
  <conditionalFormatting sqref="J52">
    <cfRule type="expression" dxfId="267" priority="408">
      <formula>ISTEXT(J52)</formula>
    </cfRule>
  </conditionalFormatting>
  <conditionalFormatting sqref="K52">
    <cfRule type="expression" dxfId="266" priority="407">
      <formula>ISTEXT(K52)</formula>
    </cfRule>
  </conditionalFormatting>
  <conditionalFormatting sqref="L52">
    <cfRule type="expression" dxfId="265" priority="406">
      <formula>ISTEXT(L52)</formula>
    </cfRule>
  </conditionalFormatting>
  <conditionalFormatting sqref="U52">
    <cfRule type="expression" dxfId="264" priority="399">
      <formula>ISTEXT(U52)</formula>
    </cfRule>
  </conditionalFormatting>
  <conditionalFormatting sqref="V52">
    <cfRule type="expression" dxfId="263" priority="398">
      <formula>ISTEXT(V52)</formula>
    </cfRule>
  </conditionalFormatting>
  <conditionalFormatting sqref="C53">
    <cfRule type="expression" dxfId="262" priority="397">
      <formula>ISTEXT(C53)</formula>
    </cfRule>
  </conditionalFormatting>
  <conditionalFormatting sqref="D53">
    <cfRule type="expression" dxfId="261" priority="396">
      <formula>ISTEXT(D53)</formula>
    </cfRule>
  </conditionalFormatting>
  <conditionalFormatting sqref="E53:N53 U53:V53">
    <cfRule type="expression" dxfId="260" priority="395">
      <formula>ISTEXT(E53)</formula>
    </cfRule>
  </conditionalFormatting>
  <conditionalFormatting sqref="C54">
    <cfRule type="expression" dxfId="259" priority="394">
      <formula>ISTEXT(C54)</formula>
    </cfRule>
  </conditionalFormatting>
  <conditionalFormatting sqref="D54">
    <cfRule type="expression" dxfId="258" priority="393">
      <formula>ISTEXT(D54)</formula>
    </cfRule>
  </conditionalFormatting>
  <conditionalFormatting sqref="E54">
    <cfRule type="expression" dxfId="257" priority="392">
      <formula>ISTEXT(E54)</formula>
    </cfRule>
  </conditionalFormatting>
  <conditionalFormatting sqref="F54">
    <cfRule type="expression" dxfId="256" priority="391">
      <formula>ISTEXT(F54)</formula>
    </cfRule>
  </conditionalFormatting>
  <conditionalFormatting sqref="G54">
    <cfRule type="expression" dxfId="255" priority="390">
      <formula>ISTEXT(G54)</formula>
    </cfRule>
  </conditionalFormatting>
  <conditionalFormatting sqref="H54">
    <cfRule type="expression" dxfId="254" priority="389">
      <formula>ISTEXT(H54)</formula>
    </cfRule>
  </conditionalFormatting>
  <conditionalFormatting sqref="I54">
    <cfRule type="expression" dxfId="253" priority="388">
      <formula>ISTEXT(I54)</formula>
    </cfRule>
  </conditionalFormatting>
  <conditionalFormatting sqref="J54">
    <cfRule type="expression" dxfId="252" priority="387">
      <formula>ISTEXT(J54)</formula>
    </cfRule>
  </conditionalFormatting>
  <conditionalFormatting sqref="K54">
    <cfRule type="expression" dxfId="251" priority="386">
      <formula>ISTEXT(K54)</formula>
    </cfRule>
  </conditionalFormatting>
  <conditionalFormatting sqref="L54">
    <cfRule type="expression" dxfId="250" priority="385">
      <formula>ISTEXT(L54)</formula>
    </cfRule>
  </conditionalFormatting>
  <conditionalFormatting sqref="U54">
    <cfRule type="expression" dxfId="249" priority="378">
      <formula>ISTEXT(U54)</formula>
    </cfRule>
  </conditionalFormatting>
  <conditionalFormatting sqref="V54">
    <cfRule type="expression" dxfId="248" priority="377">
      <formula>ISTEXT(V54)</formula>
    </cfRule>
  </conditionalFormatting>
  <conditionalFormatting sqref="C55">
    <cfRule type="expression" dxfId="247" priority="376">
      <formula>ISTEXT(C55)</formula>
    </cfRule>
  </conditionalFormatting>
  <conditionalFormatting sqref="D55">
    <cfRule type="expression" dxfId="246" priority="375">
      <formula>ISTEXT(D55)</formula>
    </cfRule>
  </conditionalFormatting>
  <conditionalFormatting sqref="E55:N55 U55:V55">
    <cfRule type="expression" dxfId="245" priority="374">
      <formula>ISTEXT(E55)</formula>
    </cfRule>
  </conditionalFormatting>
  <conditionalFormatting sqref="C56">
    <cfRule type="expression" dxfId="244" priority="373">
      <formula>ISTEXT(C56)</formula>
    </cfRule>
  </conditionalFormatting>
  <conditionalFormatting sqref="D56">
    <cfRule type="expression" dxfId="243" priority="372">
      <formula>ISTEXT(D56)</formula>
    </cfRule>
  </conditionalFormatting>
  <conditionalFormatting sqref="E56">
    <cfRule type="expression" dxfId="242" priority="371">
      <formula>ISTEXT(E56)</formula>
    </cfRule>
  </conditionalFormatting>
  <conditionalFormatting sqref="F56">
    <cfRule type="expression" dxfId="241" priority="370">
      <formula>ISTEXT(F56)</formula>
    </cfRule>
  </conditionalFormatting>
  <conditionalFormatting sqref="G56">
    <cfRule type="expression" dxfId="240" priority="369">
      <formula>ISTEXT(G56)</formula>
    </cfRule>
  </conditionalFormatting>
  <conditionalFormatting sqref="H56">
    <cfRule type="expression" dxfId="239" priority="368">
      <formula>ISTEXT(H56)</formula>
    </cfRule>
  </conditionalFormatting>
  <conditionalFormatting sqref="I56">
    <cfRule type="expression" dxfId="238" priority="367">
      <formula>ISTEXT(I56)</formula>
    </cfRule>
  </conditionalFormatting>
  <conditionalFormatting sqref="J56">
    <cfRule type="expression" dxfId="237" priority="366">
      <formula>ISTEXT(J56)</formula>
    </cfRule>
  </conditionalFormatting>
  <conditionalFormatting sqref="K56">
    <cfRule type="expression" dxfId="236" priority="365">
      <formula>ISTEXT(K56)</formula>
    </cfRule>
  </conditionalFormatting>
  <conditionalFormatting sqref="L56">
    <cfRule type="expression" dxfId="235" priority="364">
      <formula>ISTEXT(L56)</formula>
    </cfRule>
  </conditionalFormatting>
  <conditionalFormatting sqref="U56">
    <cfRule type="expression" dxfId="234" priority="357">
      <formula>ISTEXT(U56)</formula>
    </cfRule>
  </conditionalFormatting>
  <conditionalFormatting sqref="V56">
    <cfRule type="expression" dxfId="233" priority="356">
      <formula>ISTEXT(V56)</formula>
    </cfRule>
  </conditionalFormatting>
  <conditionalFormatting sqref="C57">
    <cfRule type="expression" dxfId="232" priority="355">
      <formula>ISTEXT(C57)</formula>
    </cfRule>
  </conditionalFormatting>
  <conditionalFormatting sqref="D57">
    <cfRule type="expression" dxfId="231" priority="354">
      <formula>ISTEXT(D57)</formula>
    </cfRule>
  </conditionalFormatting>
  <conditionalFormatting sqref="E57:N57 U57:V57">
    <cfRule type="expression" dxfId="230" priority="353">
      <formula>ISTEXT(E57)</formula>
    </cfRule>
  </conditionalFormatting>
  <conditionalFormatting sqref="C58">
    <cfRule type="expression" dxfId="229" priority="352">
      <formula>ISTEXT(C58)</formula>
    </cfRule>
  </conditionalFormatting>
  <conditionalFormatting sqref="D58">
    <cfRule type="expression" dxfId="228" priority="351">
      <formula>ISTEXT(D58)</formula>
    </cfRule>
  </conditionalFormatting>
  <conditionalFormatting sqref="E58">
    <cfRule type="expression" dxfId="227" priority="350">
      <formula>ISTEXT(E58)</formula>
    </cfRule>
  </conditionalFormatting>
  <conditionalFormatting sqref="F58">
    <cfRule type="expression" dxfId="226" priority="349">
      <formula>ISTEXT(F58)</formula>
    </cfRule>
  </conditionalFormatting>
  <conditionalFormatting sqref="G58">
    <cfRule type="expression" dxfId="225" priority="348">
      <formula>ISTEXT(G58)</formula>
    </cfRule>
  </conditionalFormatting>
  <conditionalFormatting sqref="H58">
    <cfRule type="expression" dxfId="224" priority="347">
      <formula>ISTEXT(H58)</formula>
    </cfRule>
  </conditionalFormatting>
  <conditionalFormatting sqref="I58">
    <cfRule type="expression" dxfId="223" priority="346">
      <formula>ISTEXT(I58)</formula>
    </cfRule>
  </conditionalFormatting>
  <conditionalFormatting sqref="J58">
    <cfRule type="expression" dxfId="222" priority="345">
      <formula>ISTEXT(J58)</formula>
    </cfRule>
  </conditionalFormatting>
  <conditionalFormatting sqref="K58">
    <cfRule type="expression" dxfId="221" priority="344">
      <formula>ISTEXT(K58)</formula>
    </cfRule>
  </conditionalFormatting>
  <conditionalFormatting sqref="L58">
    <cfRule type="expression" dxfId="220" priority="343">
      <formula>ISTEXT(L58)</formula>
    </cfRule>
  </conditionalFormatting>
  <conditionalFormatting sqref="U58">
    <cfRule type="expression" dxfId="219" priority="336">
      <formula>ISTEXT(U58)</formula>
    </cfRule>
  </conditionalFormatting>
  <conditionalFormatting sqref="V58">
    <cfRule type="expression" dxfId="218" priority="335">
      <formula>ISTEXT(V58)</formula>
    </cfRule>
  </conditionalFormatting>
  <conditionalFormatting sqref="C59">
    <cfRule type="expression" dxfId="217" priority="334">
      <formula>ISTEXT(C59)</formula>
    </cfRule>
  </conditionalFormatting>
  <conditionalFormatting sqref="D59">
    <cfRule type="expression" dxfId="216" priority="333">
      <formula>ISTEXT(D59)</formula>
    </cfRule>
  </conditionalFormatting>
  <conditionalFormatting sqref="E59:N59 U59:V59">
    <cfRule type="expression" dxfId="215" priority="332">
      <formula>ISTEXT(E59)</formula>
    </cfRule>
  </conditionalFormatting>
  <conditionalFormatting sqref="C60">
    <cfRule type="expression" dxfId="214" priority="331">
      <formula>ISTEXT(C60)</formula>
    </cfRule>
  </conditionalFormatting>
  <conditionalFormatting sqref="D60">
    <cfRule type="expression" dxfId="213" priority="330">
      <formula>ISTEXT(D60)</formula>
    </cfRule>
  </conditionalFormatting>
  <conditionalFormatting sqref="E60">
    <cfRule type="expression" dxfId="212" priority="329">
      <formula>ISTEXT(E60)</formula>
    </cfRule>
  </conditionalFormatting>
  <conditionalFormatting sqref="F60">
    <cfRule type="expression" dxfId="211" priority="328">
      <formula>ISTEXT(F60)</formula>
    </cfRule>
  </conditionalFormatting>
  <conditionalFormatting sqref="G60">
    <cfRule type="expression" dxfId="210" priority="327">
      <formula>ISTEXT(G60)</formula>
    </cfRule>
  </conditionalFormatting>
  <conditionalFormatting sqref="H60">
    <cfRule type="expression" dxfId="209" priority="326">
      <formula>ISTEXT(H60)</formula>
    </cfRule>
  </conditionalFormatting>
  <conditionalFormatting sqref="I60">
    <cfRule type="expression" dxfId="208" priority="325">
      <formula>ISTEXT(I60)</formula>
    </cfRule>
  </conditionalFormatting>
  <conditionalFormatting sqref="J60">
    <cfRule type="expression" dxfId="207" priority="324">
      <formula>ISTEXT(J60)</formula>
    </cfRule>
  </conditionalFormatting>
  <conditionalFormatting sqref="K60">
    <cfRule type="expression" dxfId="206" priority="323">
      <formula>ISTEXT(K60)</formula>
    </cfRule>
  </conditionalFormatting>
  <conditionalFormatting sqref="L60">
    <cfRule type="expression" dxfId="205" priority="322">
      <formula>ISTEXT(L60)</formula>
    </cfRule>
  </conditionalFormatting>
  <conditionalFormatting sqref="U60">
    <cfRule type="expression" dxfId="204" priority="315">
      <formula>ISTEXT(U60)</formula>
    </cfRule>
  </conditionalFormatting>
  <conditionalFormatting sqref="V60">
    <cfRule type="expression" dxfId="203" priority="314">
      <formula>ISTEXT(V60)</formula>
    </cfRule>
  </conditionalFormatting>
  <conditionalFormatting sqref="O7">
    <cfRule type="expression" dxfId="202" priority="215">
      <formula>ISTEXT(O7)</formula>
    </cfRule>
  </conditionalFormatting>
  <conditionalFormatting sqref="P7">
    <cfRule type="expression" dxfId="201" priority="214">
      <formula>ISTEXT(P7)</formula>
    </cfRule>
  </conditionalFormatting>
  <conditionalFormatting sqref="O8">
    <cfRule type="expression" dxfId="200" priority="213">
      <formula>ISTEXT(O8)</formula>
    </cfRule>
  </conditionalFormatting>
  <conditionalFormatting sqref="P8">
    <cfRule type="expression" dxfId="199" priority="212">
      <formula>ISTEXT(P8)</formula>
    </cfRule>
  </conditionalFormatting>
  <conditionalFormatting sqref="O9:P9">
    <cfRule type="expression" dxfId="198" priority="211">
      <formula>ISTEXT(O9)</formula>
    </cfRule>
  </conditionalFormatting>
  <conditionalFormatting sqref="O10">
    <cfRule type="expression" dxfId="197" priority="210">
      <formula>ISTEXT(O10)</formula>
    </cfRule>
  </conditionalFormatting>
  <conditionalFormatting sqref="P10">
    <cfRule type="expression" dxfId="196" priority="209">
      <formula>ISTEXT(P10)</formula>
    </cfRule>
  </conditionalFormatting>
  <conditionalFormatting sqref="O11:P11">
    <cfRule type="expression" dxfId="195" priority="208">
      <formula>ISTEXT(O11)</formula>
    </cfRule>
  </conditionalFormatting>
  <conditionalFormatting sqref="O12:O38">
    <cfRule type="expression" dxfId="194" priority="207">
      <formula>ISTEXT(O12)</formula>
    </cfRule>
  </conditionalFormatting>
  <conditionalFormatting sqref="P12:P38">
    <cfRule type="expression" dxfId="193" priority="206">
      <formula>ISTEXT(P12)</formula>
    </cfRule>
  </conditionalFormatting>
  <conditionalFormatting sqref="O39:P39">
    <cfRule type="expression" dxfId="192" priority="205">
      <formula>ISTEXT(O39)</formula>
    </cfRule>
  </conditionalFormatting>
  <conditionalFormatting sqref="O40">
    <cfRule type="expression" dxfId="191" priority="204">
      <formula>ISTEXT(O40)</formula>
    </cfRule>
  </conditionalFormatting>
  <conditionalFormatting sqref="P40">
    <cfRule type="expression" dxfId="190" priority="203">
      <formula>ISTEXT(P40)</formula>
    </cfRule>
  </conditionalFormatting>
  <conditionalFormatting sqref="O41:P41">
    <cfRule type="expression" dxfId="189" priority="202">
      <formula>ISTEXT(O41)</formula>
    </cfRule>
  </conditionalFormatting>
  <conditionalFormatting sqref="O42">
    <cfRule type="expression" dxfId="188" priority="201">
      <formula>ISTEXT(O42)</formula>
    </cfRule>
  </conditionalFormatting>
  <conditionalFormatting sqref="P42">
    <cfRule type="expression" dxfId="187" priority="200">
      <formula>ISTEXT(P42)</formula>
    </cfRule>
  </conditionalFormatting>
  <conditionalFormatting sqref="O43:P43">
    <cfRule type="expression" dxfId="186" priority="199">
      <formula>ISTEXT(O43)</formula>
    </cfRule>
  </conditionalFormatting>
  <conditionalFormatting sqref="O44">
    <cfRule type="expression" dxfId="185" priority="198">
      <formula>ISTEXT(O44)</formula>
    </cfRule>
  </conditionalFormatting>
  <conditionalFormatting sqref="P44">
    <cfRule type="expression" dxfId="184" priority="197">
      <formula>ISTEXT(P44)</formula>
    </cfRule>
  </conditionalFormatting>
  <conditionalFormatting sqref="O45:P45">
    <cfRule type="expression" dxfId="183" priority="196">
      <formula>ISTEXT(O45)</formula>
    </cfRule>
  </conditionalFormatting>
  <conditionalFormatting sqref="O46">
    <cfRule type="expression" dxfId="182" priority="195">
      <formula>ISTEXT(O46)</formula>
    </cfRule>
  </conditionalFormatting>
  <conditionalFormatting sqref="P46">
    <cfRule type="expression" dxfId="181" priority="194">
      <formula>ISTEXT(P46)</formula>
    </cfRule>
  </conditionalFormatting>
  <conditionalFormatting sqref="O47:P47">
    <cfRule type="expression" dxfId="180" priority="193">
      <formula>ISTEXT(O47)</formula>
    </cfRule>
  </conditionalFormatting>
  <conditionalFormatting sqref="O48">
    <cfRule type="expression" dxfId="179" priority="192">
      <formula>ISTEXT(O48)</formula>
    </cfRule>
  </conditionalFormatting>
  <conditionalFormatting sqref="P48">
    <cfRule type="expression" dxfId="178" priority="191">
      <formula>ISTEXT(P48)</formula>
    </cfRule>
  </conditionalFormatting>
  <conditionalFormatting sqref="O49:P49">
    <cfRule type="expression" dxfId="177" priority="190">
      <formula>ISTEXT(O49)</formula>
    </cfRule>
  </conditionalFormatting>
  <conditionalFormatting sqref="O50">
    <cfRule type="expression" dxfId="176" priority="189">
      <formula>ISTEXT(O50)</formula>
    </cfRule>
  </conditionalFormatting>
  <conditionalFormatting sqref="P50">
    <cfRule type="expression" dxfId="175" priority="188">
      <formula>ISTEXT(P50)</formula>
    </cfRule>
  </conditionalFormatting>
  <conditionalFormatting sqref="O51:P51">
    <cfRule type="expression" dxfId="174" priority="187">
      <formula>ISTEXT(O51)</formula>
    </cfRule>
  </conditionalFormatting>
  <conditionalFormatting sqref="O52">
    <cfRule type="expression" dxfId="173" priority="186">
      <formula>ISTEXT(O52)</formula>
    </cfRule>
  </conditionalFormatting>
  <conditionalFormatting sqref="P52">
    <cfRule type="expression" dxfId="172" priority="185">
      <formula>ISTEXT(P52)</formula>
    </cfRule>
  </conditionalFormatting>
  <conditionalFormatting sqref="O53:P53">
    <cfRule type="expression" dxfId="171" priority="184">
      <formula>ISTEXT(O53)</formula>
    </cfRule>
  </conditionalFormatting>
  <conditionalFormatting sqref="O54">
    <cfRule type="expression" dxfId="170" priority="183">
      <formula>ISTEXT(O54)</formula>
    </cfRule>
  </conditionalFormatting>
  <conditionalFormatting sqref="P54">
    <cfRule type="expression" dxfId="169" priority="182">
      <formula>ISTEXT(P54)</formula>
    </cfRule>
  </conditionalFormatting>
  <conditionalFormatting sqref="O55:P55">
    <cfRule type="expression" dxfId="168" priority="181">
      <formula>ISTEXT(O55)</formula>
    </cfRule>
  </conditionalFormatting>
  <conditionalFormatting sqref="O56">
    <cfRule type="expression" dxfId="167" priority="180">
      <formula>ISTEXT(O56)</formula>
    </cfRule>
  </conditionalFormatting>
  <conditionalFormatting sqref="P56">
    <cfRule type="expression" dxfId="166" priority="179">
      <formula>ISTEXT(P56)</formula>
    </cfRule>
  </conditionalFormatting>
  <conditionalFormatting sqref="O57:P57">
    <cfRule type="expression" dxfId="165" priority="178">
      <formula>ISTEXT(O57)</formula>
    </cfRule>
  </conditionalFormatting>
  <conditionalFormatting sqref="O58">
    <cfRule type="expression" dxfId="164" priority="177">
      <formula>ISTEXT(O58)</formula>
    </cfRule>
  </conditionalFormatting>
  <conditionalFormatting sqref="P58">
    <cfRule type="expression" dxfId="163" priority="176">
      <formula>ISTEXT(P58)</formula>
    </cfRule>
  </conditionalFormatting>
  <conditionalFormatting sqref="O59:P59">
    <cfRule type="expression" dxfId="162" priority="175">
      <formula>ISTEXT(O59)</formula>
    </cfRule>
  </conditionalFormatting>
  <conditionalFormatting sqref="O60">
    <cfRule type="expression" dxfId="161" priority="174">
      <formula>ISTEXT(O60)</formula>
    </cfRule>
  </conditionalFormatting>
  <conditionalFormatting sqref="P60">
    <cfRule type="expression" dxfId="160" priority="173">
      <formula>ISTEXT(P60)</formula>
    </cfRule>
  </conditionalFormatting>
  <conditionalFormatting sqref="S7">
    <cfRule type="expression" dxfId="159" priority="161">
      <formula>ISTEXT(S7)</formula>
    </cfRule>
  </conditionalFormatting>
  <conditionalFormatting sqref="T7">
    <cfRule type="expression" dxfId="158" priority="160">
      <formula>ISTEXT(T7)</formula>
    </cfRule>
  </conditionalFormatting>
  <conditionalFormatting sqref="S8">
    <cfRule type="expression" dxfId="157" priority="159">
      <formula>ISTEXT(S8)</formula>
    </cfRule>
  </conditionalFormatting>
  <conditionalFormatting sqref="T8">
    <cfRule type="expression" dxfId="156" priority="158">
      <formula>ISTEXT(T8)</formula>
    </cfRule>
  </conditionalFormatting>
  <conditionalFormatting sqref="S9:T9">
    <cfRule type="expression" dxfId="155" priority="157">
      <formula>ISTEXT(S9)</formula>
    </cfRule>
  </conditionalFormatting>
  <conditionalFormatting sqref="S10">
    <cfRule type="expression" dxfId="154" priority="156">
      <formula>ISTEXT(S10)</formula>
    </cfRule>
  </conditionalFormatting>
  <conditionalFormatting sqref="T10">
    <cfRule type="expression" dxfId="153" priority="155">
      <formula>ISTEXT(T10)</formula>
    </cfRule>
  </conditionalFormatting>
  <conditionalFormatting sqref="S11:T11">
    <cfRule type="expression" dxfId="152" priority="154">
      <formula>ISTEXT(S11)</formula>
    </cfRule>
  </conditionalFormatting>
  <conditionalFormatting sqref="S12:S38">
    <cfRule type="expression" dxfId="151" priority="153">
      <formula>ISTEXT(S12)</formula>
    </cfRule>
  </conditionalFormatting>
  <conditionalFormatting sqref="T12:T38">
    <cfRule type="expression" dxfId="150" priority="152">
      <formula>ISTEXT(T12)</formula>
    </cfRule>
  </conditionalFormatting>
  <conditionalFormatting sqref="S39:T39">
    <cfRule type="expression" dxfId="149" priority="151">
      <formula>ISTEXT(S39)</formula>
    </cfRule>
  </conditionalFormatting>
  <conditionalFormatting sqref="S40">
    <cfRule type="expression" dxfId="148" priority="150">
      <formula>ISTEXT(S40)</formula>
    </cfRule>
  </conditionalFormatting>
  <conditionalFormatting sqref="T40">
    <cfRule type="expression" dxfId="147" priority="149">
      <formula>ISTEXT(T40)</formula>
    </cfRule>
  </conditionalFormatting>
  <conditionalFormatting sqref="S41:T41">
    <cfRule type="expression" dxfId="146" priority="148">
      <formula>ISTEXT(S41)</formula>
    </cfRule>
  </conditionalFormatting>
  <conditionalFormatting sqref="S42">
    <cfRule type="expression" dxfId="145" priority="147">
      <formula>ISTEXT(S42)</formula>
    </cfRule>
  </conditionalFormatting>
  <conditionalFormatting sqref="T42">
    <cfRule type="expression" dxfId="144" priority="146">
      <formula>ISTEXT(T42)</formula>
    </cfRule>
  </conditionalFormatting>
  <conditionalFormatting sqref="S43:T43">
    <cfRule type="expression" dxfId="143" priority="145">
      <formula>ISTEXT(S43)</formula>
    </cfRule>
  </conditionalFormatting>
  <conditionalFormatting sqref="S44">
    <cfRule type="expression" dxfId="142" priority="144">
      <formula>ISTEXT(S44)</formula>
    </cfRule>
  </conditionalFormatting>
  <conditionalFormatting sqref="T44">
    <cfRule type="expression" dxfId="141" priority="143">
      <formula>ISTEXT(T44)</formula>
    </cfRule>
  </conditionalFormatting>
  <conditionalFormatting sqref="S45:T45">
    <cfRule type="expression" dxfId="140" priority="142">
      <formula>ISTEXT(S45)</formula>
    </cfRule>
  </conditionalFormatting>
  <conditionalFormatting sqref="S46">
    <cfRule type="expression" dxfId="139" priority="141">
      <formula>ISTEXT(S46)</formula>
    </cfRule>
  </conditionalFormatting>
  <conditionalFormatting sqref="T46">
    <cfRule type="expression" dxfId="138" priority="140">
      <formula>ISTEXT(T46)</formula>
    </cfRule>
  </conditionalFormatting>
  <conditionalFormatting sqref="S47:T47">
    <cfRule type="expression" dxfId="137" priority="139">
      <formula>ISTEXT(S47)</formula>
    </cfRule>
  </conditionalFormatting>
  <conditionalFormatting sqref="S48">
    <cfRule type="expression" dxfId="136" priority="138">
      <formula>ISTEXT(S48)</formula>
    </cfRule>
  </conditionalFormatting>
  <conditionalFormatting sqref="T48">
    <cfRule type="expression" dxfId="135" priority="137">
      <formula>ISTEXT(T48)</formula>
    </cfRule>
  </conditionalFormatting>
  <conditionalFormatting sqref="S49:T49">
    <cfRule type="expression" dxfId="134" priority="136">
      <formula>ISTEXT(S49)</formula>
    </cfRule>
  </conditionalFormatting>
  <conditionalFormatting sqref="S50">
    <cfRule type="expression" dxfId="133" priority="135">
      <formula>ISTEXT(S50)</formula>
    </cfRule>
  </conditionalFormatting>
  <conditionalFormatting sqref="T50">
    <cfRule type="expression" dxfId="132" priority="134">
      <formula>ISTEXT(T50)</formula>
    </cfRule>
  </conditionalFormatting>
  <conditionalFormatting sqref="S51:T51">
    <cfRule type="expression" dxfId="131" priority="133">
      <formula>ISTEXT(S51)</formula>
    </cfRule>
  </conditionalFormatting>
  <conditionalFormatting sqref="S52">
    <cfRule type="expression" dxfId="130" priority="132">
      <formula>ISTEXT(S52)</formula>
    </cfRule>
  </conditionalFormatting>
  <conditionalFormatting sqref="T52">
    <cfRule type="expression" dxfId="129" priority="131">
      <formula>ISTEXT(T52)</formula>
    </cfRule>
  </conditionalFormatting>
  <conditionalFormatting sqref="S53:T53">
    <cfRule type="expression" dxfId="128" priority="130">
      <formula>ISTEXT(S53)</formula>
    </cfRule>
  </conditionalFormatting>
  <conditionalFormatting sqref="S54">
    <cfRule type="expression" dxfId="127" priority="129">
      <formula>ISTEXT(S54)</formula>
    </cfRule>
  </conditionalFormatting>
  <conditionalFormatting sqref="T54">
    <cfRule type="expression" dxfId="126" priority="128">
      <formula>ISTEXT(T54)</formula>
    </cfRule>
  </conditionalFormatting>
  <conditionalFormatting sqref="S55:T55">
    <cfRule type="expression" dxfId="125" priority="127">
      <formula>ISTEXT(S55)</formula>
    </cfRule>
  </conditionalFormatting>
  <conditionalFormatting sqref="S56">
    <cfRule type="expression" dxfId="124" priority="126">
      <formula>ISTEXT(S56)</formula>
    </cfRule>
  </conditionalFormatting>
  <conditionalFormatting sqref="T56">
    <cfRule type="expression" dxfId="123" priority="125">
      <formula>ISTEXT(T56)</formula>
    </cfRule>
  </conditionalFormatting>
  <conditionalFormatting sqref="S57:T57">
    <cfRule type="expression" dxfId="122" priority="124">
      <formula>ISTEXT(S57)</formula>
    </cfRule>
  </conditionalFormatting>
  <conditionalFormatting sqref="S58">
    <cfRule type="expression" dxfId="121" priority="123">
      <formula>ISTEXT(S58)</formula>
    </cfRule>
  </conditionalFormatting>
  <conditionalFormatting sqref="T58">
    <cfRule type="expression" dxfId="120" priority="122">
      <formula>ISTEXT(T58)</formula>
    </cfRule>
  </conditionalFormatting>
  <conditionalFormatting sqref="S59:T59">
    <cfRule type="expression" dxfId="119" priority="121">
      <formula>ISTEXT(S59)</formula>
    </cfRule>
  </conditionalFormatting>
  <conditionalFormatting sqref="S60">
    <cfRule type="expression" dxfId="118" priority="120">
      <formula>ISTEXT(S60)</formula>
    </cfRule>
  </conditionalFormatting>
  <conditionalFormatting sqref="T60">
    <cfRule type="expression" dxfId="117" priority="119">
      <formula>ISTEXT(T60)</formula>
    </cfRule>
  </conditionalFormatting>
  <conditionalFormatting sqref="R9">
    <cfRule type="expression" dxfId="116" priority="117">
      <formula>ISTEXT(R9)</formula>
    </cfRule>
  </conditionalFormatting>
  <conditionalFormatting sqref="Q11:R11">
    <cfRule type="expression" dxfId="115" priority="116">
      <formula>ISTEXT(Q11)</formula>
    </cfRule>
  </conditionalFormatting>
  <conditionalFormatting sqref="Q39:R39">
    <cfRule type="expression" dxfId="114" priority="115">
      <formula>ISTEXT(Q39)</formula>
    </cfRule>
  </conditionalFormatting>
  <conditionalFormatting sqref="Q41:R41">
    <cfRule type="expression" dxfId="113" priority="114">
      <formula>ISTEXT(Q41)</formula>
    </cfRule>
  </conditionalFormatting>
  <conditionalFormatting sqref="Q43:R43">
    <cfRule type="expression" dxfId="112" priority="113">
      <formula>ISTEXT(Q43)</formula>
    </cfRule>
  </conditionalFormatting>
  <conditionalFormatting sqref="Q45:R45">
    <cfRule type="expression" dxfId="111" priority="112">
      <formula>ISTEXT(Q45)</formula>
    </cfRule>
  </conditionalFormatting>
  <conditionalFormatting sqref="Q47:R47">
    <cfRule type="expression" dxfId="110" priority="111">
      <formula>ISTEXT(Q47)</formula>
    </cfRule>
  </conditionalFormatting>
  <conditionalFormatting sqref="Q49:R49">
    <cfRule type="expression" dxfId="109" priority="110">
      <formula>ISTEXT(Q49)</formula>
    </cfRule>
  </conditionalFormatting>
  <conditionalFormatting sqref="Q51:R51">
    <cfRule type="expression" dxfId="108" priority="109">
      <formula>ISTEXT(Q51)</formula>
    </cfRule>
  </conditionalFormatting>
  <conditionalFormatting sqref="Q53:R53">
    <cfRule type="expression" dxfId="107" priority="108">
      <formula>ISTEXT(Q53)</formula>
    </cfRule>
  </conditionalFormatting>
  <conditionalFormatting sqref="Q55:R55">
    <cfRule type="expression" dxfId="106" priority="107">
      <formula>ISTEXT(Q55)</formula>
    </cfRule>
  </conditionalFormatting>
  <conditionalFormatting sqref="Q57:R57">
    <cfRule type="expression" dxfId="105" priority="106">
      <formula>ISTEXT(Q57)</formula>
    </cfRule>
  </conditionalFormatting>
  <conditionalFormatting sqref="Q59:R59">
    <cfRule type="expression" dxfId="104" priority="105">
      <formula>ISTEXT(Q59)</formula>
    </cfRule>
  </conditionalFormatting>
  <conditionalFormatting sqref="F20">
    <cfRule type="expression" dxfId="103" priority="104">
      <formula>ISTEXT(F20)</formula>
    </cfRule>
  </conditionalFormatting>
  <conditionalFormatting sqref="G20">
    <cfRule type="expression" dxfId="102" priority="103">
      <formula>ISTEXT(G20)</formula>
    </cfRule>
  </conditionalFormatting>
  <conditionalFormatting sqref="H20">
    <cfRule type="expression" dxfId="101" priority="102">
      <formula>ISTEXT(H20)</formula>
    </cfRule>
  </conditionalFormatting>
  <conditionalFormatting sqref="I20">
    <cfRule type="expression" dxfId="100" priority="101">
      <formula>ISTEXT(I20)</formula>
    </cfRule>
  </conditionalFormatting>
  <conditionalFormatting sqref="J20">
    <cfRule type="expression" dxfId="99" priority="100">
      <formula>ISTEXT(J20)</formula>
    </cfRule>
  </conditionalFormatting>
  <conditionalFormatting sqref="K20">
    <cfRule type="expression" dxfId="98" priority="99">
      <formula>ISTEXT(K20)</formula>
    </cfRule>
  </conditionalFormatting>
  <conditionalFormatting sqref="L20">
    <cfRule type="expression" dxfId="97" priority="98">
      <formula>ISTEXT(L20)</formula>
    </cfRule>
  </conditionalFormatting>
  <conditionalFormatting sqref="U20">
    <cfRule type="expression" dxfId="96" priority="97">
      <formula>ISTEXT(U20)</formula>
    </cfRule>
  </conditionalFormatting>
  <conditionalFormatting sqref="V20">
    <cfRule type="expression" dxfId="95" priority="96">
      <formula>ISTEXT(V20)</formula>
    </cfRule>
  </conditionalFormatting>
  <conditionalFormatting sqref="F21">
    <cfRule type="expression" dxfId="94" priority="95">
      <formula>ISTEXT(F21)</formula>
    </cfRule>
  </conditionalFormatting>
  <conditionalFormatting sqref="G21">
    <cfRule type="expression" dxfId="93" priority="94">
      <formula>ISTEXT(G21)</formula>
    </cfRule>
  </conditionalFormatting>
  <conditionalFormatting sqref="H21">
    <cfRule type="expression" dxfId="92" priority="93">
      <formula>ISTEXT(H21)</formula>
    </cfRule>
  </conditionalFormatting>
  <conditionalFormatting sqref="I21">
    <cfRule type="expression" dxfId="91" priority="92">
      <formula>ISTEXT(I21)</formula>
    </cfRule>
  </conditionalFormatting>
  <conditionalFormatting sqref="J21">
    <cfRule type="expression" dxfId="90" priority="91">
      <formula>ISTEXT(J21)</formula>
    </cfRule>
  </conditionalFormatting>
  <conditionalFormatting sqref="K21">
    <cfRule type="expression" dxfId="89" priority="90">
      <formula>ISTEXT(K21)</formula>
    </cfRule>
  </conditionalFormatting>
  <conditionalFormatting sqref="L21">
    <cfRule type="expression" dxfId="88" priority="89">
      <formula>ISTEXT(L21)</formula>
    </cfRule>
  </conditionalFormatting>
  <conditionalFormatting sqref="U21">
    <cfRule type="expression" dxfId="87" priority="88">
      <formula>ISTEXT(U21)</formula>
    </cfRule>
  </conditionalFormatting>
  <conditionalFormatting sqref="V21">
    <cfRule type="expression" dxfId="86" priority="87">
      <formula>ISTEXT(V21)</formula>
    </cfRule>
  </conditionalFormatting>
  <conditionalFormatting sqref="F22">
    <cfRule type="expression" dxfId="85" priority="86">
      <formula>ISTEXT(F22)</formula>
    </cfRule>
  </conditionalFormatting>
  <conditionalFormatting sqref="G22">
    <cfRule type="expression" dxfId="84" priority="85">
      <formula>ISTEXT(G22)</formula>
    </cfRule>
  </conditionalFormatting>
  <conditionalFormatting sqref="H22">
    <cfRule type="expression" dxfId="83" priority="84">
      <formula>ISTEXT(H22)</formula>
    </cfRule>
  </conditionalFormatting>
  <conditionalFormatting sqref="I22">
    <cfRule type="expression" dxfId="82" priority="83">
      <formula>ISTEXT(I22)</formula>
    </cfRule>
  </conditionalFormatting>
  <conditionalFormatting sqref="J22">
    <cfRule type="expression" dxfId="81" priority="82">
      <formula>ISTEXT(J22)</formula>
    </cfRule>
  </conditionalFormatting>
  <conditionalFormatting sqref="K22">
    <cfRule type="expression" dxfId="80" priority="81">
      <formula>ISTEXT(K22)</formula>
    </cfRule>
  </conditionalFormatting>
  <conditionalFormatting sqref="L22">
    <cfRule type="expression" dxfId="79" priority="80">
      <formula>ISTEXT(L22)</formula>
    </cfRule>
  </conditionalFormatting>
  <conditionalFormatting sqref="U22">
    <cfRule type="expression" dxfId="78" priority="79">
      <formula>ISTEXT(U22)</formula>
    </cfRule>
  </conditionalFormatting>
  <conditionalFormatting sqref="V22">
    <cfRule type="expression" dxfId="77" priority="78">
      <formula>ISTEXT(V22)</formula>
    </cfRule>
  </conditionalFormatting>
  <conditionalFormatting sqref="F23">
    <cfRule type="expression" dxfId="76" priority="77">
      <formula>ISTEXT(F23)</formula>
    </cfRule>
  </conditionalFormatting>
  <conditionalFormatting sqref="G23">
    <cfRule type="expression" dxfId="75" priority="76">
      <formula>ISTEXT(G23)</formula>
    </cfRule>
  </conditionalFormatting>
  <conditionalFormatting sqref="H23">
    <cfRule type="expression" dxfId="74" priority="75">
      <formula>ISTEXT(H23)</formula>
    </cfRule>
  </conditionalFormatting>
  <conditionalFormatting sqref="I23">
    <cfRule type="expression" dxfId="73" priority="74">
      <formula>ISTEXT(I23)</formula>
    </cfRule>
  </conditionalFormatting>
  <conditionalFormatting sqref="J23">
    <cfRule type="expression" dxfId="72" priority="73">
      <formula>ISTEXT(J23)</formula>
    </cfRule>
  </conditionalFormatting>
  <conditionalFormatting sqref="K23">
    <cfRule type="expression" dxfId="71" priority="72">
      <formula>ISTEXT(K23)</formula>
    </cfRule>
  </conditionalFormatting>
  <conditionalFormatting sqref="L23">
    <cfRule type="expression" dxfId="70" priority="71">
      <formula>ISTEXT(L23)</formula>
    </cfRule>
  </conditionalFormatting>
  <conditionalFormatting sqref="U23">
    <cfRule type="expression" dxfId="69" priority="70">
      <formula>ISTEXT(U23)</formula>
    </cfRule>
  </conditionalFormatting>
  <conditionalFormatting sqref="V23">
    <cfRule type="expression" dxfId="68" priority="69">
      <formula>ISTEXT(V23)</formula>
    </cfRule>
  </conditionalFormatting>
  <conditionalFormatting sqref="F24">
    <cfRule type="expression" dxfId="67" priority="68">
      <formula>ISTEXT(F24)</formula>
    </cfRule>
  </conditionalFormatting>
  <conditionalFormatting sqref="G24">
    <cfRule type="expression" dxfId="66" priority="67">
      <formula>ISTEXT(G24)</formula>
    </cfRule>
  </conditionalFormatting>
  <conditionalFormatting sqref="H24">
    <cfRule type="expression" dxfId="65" priority="66">
      <formula>ISTEXT(H24)</formula>
    </cfRule>
  </conditionalFormatting>
  <conditionalFormatting sqref="I24">
    <cfRule type="expression" dxfId="64" priority="65">
      <formula>ISTEXT(I24)</formula>
    </cfRule>
  </conditionalFormatting>
  <conditionalFormatting sqref="J24">
    <cfRule type="expression" dxfId="63" priority="64">
      <formula>ISTEXT(J24)</formula>
    </cfRule>
  </conditionalFormatting>
  <conditionalFormatting sqref="K24">
    <cfRule type="expression" dxfId="62" priority="63">
      <formula>ISTEXT(K24)</formula>
    </cfRule>
  </conditionalFormatting>
  <conditionalFormatting sqref="L24">
    <cfRule type="expression" dxfId="61" priority="62">
      <formula>ISTEXT(L24)</formula>
    </cfRule>
  </conditionalFormatting>
  <conditionalFormatting sqref="U24">
    <cfRule type="expression" dxfId="60" priority="61">
      <formula>ISTEXT(U24)</formula>
    </cfRule>
  </conditionalFormatting>
  <conditionalFormatting sqref="V24">
    <cfRule type="expression" dxfId="59" priority="60">
      <formula>ISTEXT(V24)</formula>
    </cfRule>
  </conditionalFormatting>
  <conditionalFormatting sqref="F25:N25 U25:V25">
    <cfRule type="expression" dxfId="58" priority="59">
      <formula>ISTEXT(F25)</formula>
    </cfRule>
  </conditionalFormatting>
  <conditionalFormatting sqref="F26">
    <cfRule type="expression" dxfId="57" priority="58">
      <formula>ISTEXT(F26)</formula>
    </cfRule>
  </conditionalFormatting>
  <conditionalFormatting sqref="G26">
    <cfRule type="expression" dxfId="56" priority="57">
      <formula>ISTEXT(G26)</formula>
    </cfRule>
  </conditionalFormatting>
  <conditionalFormatting sqref="H26">
    <cfRule type="expression" dxfId="55" priority="56">
      <formula>ISTEXT(H26)</formula>
    </cfRule>
  </conditionalFormatting>
  <conditionalFormatting sqref="I26">
    <cfRule type="expression" dxfId="54" priority="55">
      <formula>ISTEXT(I26)</formula>
    </cfRule>
  </conditionalFormatting>
  <conditionalFormatting sqref="J26">
    <cfRule type="expression" dxfId="53" priority="54">
      <formula>ISTEXT(J26)</formula>
    </cfRule>
  </conditionalFormatting>
  <conditionalFormatting sqref="K26">
    <cfRule type="expression" dxfId="52" priority="53">
      <formula>ISTEXT(K26)</formula>
    </cfRule>
  </conditionalFormatting>
  <conditionalFormatting sqref="L26">
    <cfRule type="expression" dxfId="51" priority="52">
      <formula>ISTEXT(L26)</formula>
    </cfRule>
  </conditionalFormatting>
  <conditionalFormatting sqref="U26">
    <cfRule type="expression" dxfId="50" priority="51">
      <formula>ISTEXT(U26)</formula>
    </cfRule>
  </conditionalFormatting>
  <conditionalFormatting sqref="V26">
    <cfRule type="expression" dxfId="49" priority="50">
      <formula>ISTEXT(V26)</formula>
    </cfRule>
  </conditionalFormatting>
  <conditionalFormatting sqref="O20">
    <cfRule type="expression" dxfId="48" priority="49">
      <formula>ISTEXT(O20)</formula>
    </cfRule>
  </conditionalFormatting>
  <conditionalFormatting sqref="P20">
    <cfRule type="expression" dxfId="47" priority="48">
      <formula>ISTEXT(P20)</formula>
    </cfRule>
  </conditionalFormatting>
  <conditionalFormatting sqref="O21">
    <cfRule type="expression" dxfId="46" priority="47">
      <formula>ISTEXT(O21)</formula>
    </cfRule>
  </conditionalFormatting>
  <conditionalFormatting sqref="P21">
    <cfRule type="expression" dxfId="45" priority="46">
      <formula>ISTEXT(P21)</formula>
    </cfRule>
  </conditionalFormatting>
  <conditionalFormatting sqref="O22">
    <cfRule type="expression" dxfId="44" priority="45">
      <formula>ISTEXT(O22)</formula>
    </cfRule>
  </conditionalFormatting>
  <conditionalFormatting sqref="P22">
    <cfRule type="expression" dxfId="43" priority="44">
      <formula>ISTEXT(P22)</formula>
    </cfRule>
  </conditionalFormatting>
  <conditionalFormatting sqref="O23">
    <cfRule type="expression" dxfId="42" priority="43">
      <formula>ISTEXT(O23)</formula>
    </cfRule>
  </conditionalFormatting>
  <conditionalFormatting sqref="P23">
    <cfRule type="expression" dxfId="41" priority="42">
      <formula>ISTEXT(P23)</formula>
    </cfRule>
  </conditionalFormatting>
  <conditionalFormatting sqref="O24">
    <cfRule type="expression" dxfId="40" priority="41">
      <formula>ISTEXT(O24)</formula>
    </cfRule>
  </conditionalFormatting>
  <conditionalFormatting sqref="P24">
    <cfRule type="expression" dxfId="39" priority="40">
      <formula>ISTEXT(P24)</formula>
    </cfRule>
  </conditionalFormatting>
  <conditionalFormatting sqref="O25:P25">
    <cfRule type="expression" dxfId="38" priority="39">
      <formula>ISTEXT(O25)</formula>
    </cfRule>
  </conditionalFormatting>
  <conditionalFormatting sqref="O26">
    <cfRule type="expression" dxfId="37" priority="38">
      <formula>ISTEXT(O26)</formula>
    </cfRule>
  </conditionalFormatting>
  <conditionalFormatting sqref="P26">
    <cfRule type="expression" dxfId="36" priority="37">
      <formula>ISTEXT(P26)</formula>
    </cfRule>
  </conditionalFormatting>
  <conditionalFormatting sqref="S20">
    <cfRule type="expression" dxfId="35" priority="36">
      <formula>ISTEXT(S20)</formula>
    </cfRule>
  </conditionalFormatting>
  <conditionalFormatting sqref="T20">
    <cfRule type="expression" dxfId="34" priority="35">
      <formula>ISTEXT(T20)</formula>
    </cfRule>
  </conditionalFormatting>
  <conditionalFormatting sqref="S21">
    <cfRule type="expression" dxfId="33" priority="34">
      <formula>ISTEXT(S21)</formula>
    </cfRule>
  </conditionalFormatting>
  <conditionalFormatting sqref="T21">
    <cfRule type="expression" dxfId="32" priority="33">
      <formula>ISTEXT(T21)</formula>
    </cfRule>
  </conditionalFormatting>
  <conditionalFormatting sqref="S22">
    <cfRule type="expression" dxfId="31" priority="32">
      <formula>ISTEXT(S22)</formula>
    </cfRule>
  </conditionalFormatting>
  <conditionalFormatting sqref="T22">
    <cfRule type="expression" dxfId="30" priority="31">
      <formula>ISTEXT(T22)</formula>
    </cfRule>
  </conditionalFormatting>
  <conditionalFormatting sqref="S23">
    <cfRule type="expression" dxfId="29" priority="30">
      <formula>ISTEXT(S23)</formula>
    </cfRule>
  </conditionalFormatting>
  <conditionalFormatting sqref="T23">
    <cfRule type="expression" dxfId="28" priority="29">
      <formula>ISTEXT(T23)</formula>
    </cfRule>
  </conditionalFormatting>
  <conditionalFormatting sqref="S24">
    <cfRule type="expression" dxfId="27" priority="28">
      <formula>ISTEXT(S24)</formula>
    </cfRule>
  </conditionalFormatting>
  <conditionalFormatting sqref="T24">
    <cfRule type="expression" dxfId="26" priority="27">
      <formula>ISTEXT(T24)</formula>
    </cfRule>
  </conditionalFormatting>
  <conditionalFormatting sqref="S25:T25">
    <cfRule type="expression" dxfId="25" priority="26">
      <formula>ISTEXT(S25)</formula>
    </cfRule>
  </conditionalFormatting>
  <conditionalFormatting sqref="S26">
    <cfRule type="expression" dxfId="24" priority="25">
      <formula>ISTEXT(S26)</formula>
    </cfRule>
  </conditionalFormatting>
  <conditionalFormatting sqref="T26">
    <cfRule type="expression" dxfId="23" priority="24">
      <formula>ISTEXT(T26)</formula>
    </cfRule>
  </conditionalFormatting>
  <conditionalFormatting sqref="F21:F26">
    <cfRule type="expression" dxfId="22" priority="23">
      <formula>ISTEXT(F21)</formula>
    </cfRule>
  </conditionalFormatting>
  <conditionalFormatting sqref="H21:H26">
    <cfRule type="expression" dxfId="21" priority="22">
      <formula>ISTEXT(H21)</formula>
    </cfRule>
  </conditionalFormatting>
  <conditionalFormatting sqref="K21:K26">
    <cfRule type="expression" dxfId="20" priority="21">
      <formula>ISTEXT(K21)</formula>
    </cfRule>
  </conditionalFormatting>
  <conditionalFormatting sqref="L21:L26">
    <cfRule type="expression" dxfId="19" priority="20">
      <formula>ISTEXT(L21)</formula>
    </cfRule>
  </conditionalFormatting>
  <conditionalFormatting sqref="O21:O25">
    <cfRule type="expression" dxfId="18" priority="19">
      <formula>ISTEXT(O21)</formula>
    </cfRule>
  </conditionalFormatting>
  <conditionalFormatting sqref="P21:P25">
    <cfRule type="expression" dxfId="17" priority="18">
      <formula>ISTEXT(P21)</formula>
    </cfRule>
  </conditionalFormatting>
  <conditionalFormatting sqref="S21:S26">
    <cfRule type="expression" dxfId="16" priority="17">
      <formula>ISTEXT(S21)</formula>
    </cfRule>
  </conditionalFormatting>
  <conditionalFormatting sqref="T21:T26">
    <cfRule type="expression" dxfId="15" priority="16">
      <formula>ISTEXT(T21)</formula>
    </cfRule>
  </conditionalFormatting>
  <conditionalFormatting sqref="U21:U26">
    <cfRule type="expression" dxfId="14" priority="15">
      <formula>ISTEXT(U21)</formula>
    </cfRule>
  </conditionalFormatting>
  <conditionalFormatting sqref="V21:V26">
    <cfRule type="expression" dxfId="13" priority="14">
      <formula>ISTEXT(V21)</formula>
    </cfRule>
  </conditionalFormatting>
  <conditionalFormatting sqref="P21:P26">
    <cfRule type="expression" dxfId="12" priority="13">
      <formula>ISTEXT(P21)</formula>
    </cfRule>
  </conditionalFormatting>
  <conditionalFormatting sqref="S22">
    <cfRule type="expression" dxfId="11" priority="12">
      <formula>ISTEXT(S22)</formula>
    </cfRule>
  </conditionalFormatting>
  <conditionalFormatting sqref="T22">
    <cfRule type="expression" dxfId="10" priority="11">
      <formula>ISTEXT(T22)</formula>
    </cfRule>
  </conditionalFormatting>
  <conditionalFormatting sqref="S24">
    <cfRule type="expression" dxfId="9" priority="10">
      <formula>ISTEXT(S24)</formula>
    </cfRule>
  </conditionalFormatting>
  <conditionalFormatting sqref="T24">
    <cfRule type="expression" dxfId="8" priority="9">
      <formula>ISTEXT(T24)</formula>
    </cfRule>
  </conditionalFormatting>
  <conditionalFormatting sqref="S24">
    <cfRule type="expression" dxfId="7" priority="8">
      <formula>ISTEXT(S24)</formula>
    </cfRule>
  </conditionalFormatting>
  <conditionalFormatting sqref="T24">
    <cfRule type="expression" dxfId="6" priority="7">
      <formula>ISTEXT(T24)</formula>
    </cfRule>
  </conditionalFormatting>
  <conditionalFormatting sqref="I23">
    <cfRule type="expression" dxfId="5" priority="6">
      <formula>ISTEXT(I23)</formula>
    </cfRule>
  </conditionalFormatting>
  <conditionalFormatting sqref="J23">
    <cfRule type="expression" dxfId="4" priority="5">
      <formula>ISTEXT(J23)</formula>
    </cfRule>
  </conditionalFormatting>
  <conditionalFormatting sqref="K8:K9">
    <cfRule type="expression" dxfId="3" priority="4">
      <formula>ISTEXT(K8)</formula>
    </cfRule>
  </conditionalFormatting>
  <conditionalFormatting sqref="O8:O9">
    <cfRule type="expression" dxfId="2" priority="3">
      <formula>ISTEXT(O8)</formula>
    </cfRule>
  </conditionalFormatting>
  <conditionalFormatting sqref="S9">
    <cfRule type="expression" dxfId="1" priority="2">
      <formula>ISTEXT(S9)</formula>
    </cfRule>
  </conditionalFormatting>
  <conditionalFormatting sqref="S27:V32 C27:L32 O27:P32">
    <cfRule type="expression" dxfId="0" priority="1">
      <formula>ISTEXT(C27)</formula>
    </cfRule>
  </conditionalFormatting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Cain,Darrell</cp:lastModifiedBy>
  <cp:lastPrinted>2013-05-08T16:50:49Z</cp:lastPrinted>
  <dcterms:created xsi:type="dcterms:W3CDTF">2012-05-04T22:10:30Z</dcterms:created>
  <dcterms:modified xsi:type="dcterms:W3CDTF">2013-10-31T19:32:05Z</dcterms:modified>
</cp:coreProperties>
</file>