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" activeTab="5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externalReferences>
    <externalReference r:id="rId9"/>
  </externalReferences>
  <calcPr calcId="145621"/>
</workbook>
</file>

<file path=xl/calcChain.xml><?xml version="1.0" encoding="utf-8"?>
<calcChain xmlns="http://schemas.openxmlformats.org/spreadsheetml/2006/main">
  <c r="A3" i="12" l="1"/>
  <c r="A2" i="12"/>
  <c r="A3" i="13"/>
  <c r="A2" i="13"/>
  <c r="A3" i="16"/>
  <c r="A2" i="16"/>
  <c r="A3" i="5"/>
  <c r="A2" i="5"/>
  <c r="F20" i="11"/>
  <c r="G19" i="11"/>
  <c r="F19" i="11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4"/>
  <c r="F20" i="4"/>
  <c r="G19" i="4"/>
  <c r="F19" i="4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<sst xmlns="http://schemas.openxmlformats.org/spreadsheetml/2006/main" count="399" uniqueCount="211">
  <si>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</si>
  <si>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</si>
  <si>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</si>
  <si>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</si>
  <si>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</si>
  <si>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</si>
  <si>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</si>
  <si>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</si>
  <si>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</si>
  <si>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</si>
  <si>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</si>
  <si>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</si>
  <si>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</si>
  <si>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</si>
  <si>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</si>
  <si>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</si>
  <si>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</si>
  <si>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</si>
  <si>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</si>
  <si>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</si>
  <si>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</si>
  <si>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</si>
  <si>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</si>
  <si>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</si>
  <si>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</si>
  <si>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</si>
  <si>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</si>
  <si>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</si>
  <si>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</si>
  <si>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</si>
  <si>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</si>
  <si>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</si>
  <si>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</si>
  <si>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</si>
  <si>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</si>
  <si>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</si>
  <si>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</si>
  <si>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</si>
  <si>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</si>
  <si>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</si>
  <si>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</si>
  <si>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</si>
  <si>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</si>
  <si>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</si>
  <si>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</si>
  <si>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</si>
  <si>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</si>
  <si>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</si>
  <si>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</si>
  <si>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</si>
  <si>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</si>
  <si>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</si>
  <si>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</si>
  <si>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</si>
  <si>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</si>
  <si>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</si>
  <si>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</si>
  <si>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</si>
  <si>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</si>
  <si>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</si>
  <si>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</si>
  <si>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</si>
  <si>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</si>
  <si>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</si>
  <si>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</si>
  <si>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</si>
  <si>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</si>
  <si>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</si>
  <si>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</si>
  <si>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</si>
  <si>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</si>
  <si>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</si>
  <si>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</si>
  <si>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</si>
  <si>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</si>
  <si>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</si>
  <si>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</si>
  <si>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</si>
  <si>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</si>
  <si>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</si>
  <si>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</si>
  <si>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</si>
  <si>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</si>
  <si>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</si>
  <si>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</si>
  <si>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</si>
  <si>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</si>
  <si>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</si>
  <si>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</si>
  <si>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</si>
  <si>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</si>
  <si>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</si>
  <si>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</si>
  <si>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</si>
  <si>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</si>
  <si>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</si>
  <si>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</si>
  <si>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</si>
  <si>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</si>
  <si>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</si>
  <si>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</si>
  <si>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</si>
  <si>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</si>
  <si>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</si>
  <si>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</si>
  <si>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</si>
  <si>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</si>
  <si>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</si>
  <si>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</si>
  <si>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</si>
  <si>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</si>
  <si>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</si>
  <si>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</si>
  <si>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</si>
  <si>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</si>
  <si>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</si>
  <si>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</si>
  <si>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</si>
  <si>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</si>
  <si>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</si>
  <si>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</si>
  <si>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</si>
  <si>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</si>
  <si>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</si>
  <si>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</si>
  <si>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</si>
  <si>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</si>
  <si>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</si>
  <si>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</si>
  <si>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</si>
  <si>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</si>
  <si>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</si>
  <si>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</si>
  <si>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</si>
  <si>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</si>
  <si>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</si>
  <si>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</si>
  <si>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</si>
  <si>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</si>
  <si>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</si>
  <si>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</si>
  <si>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</si>
  <si>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</si>
  <si>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</si>
  <si>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</si>
  <si>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</si>
  <si>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</si>
  <si>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</si>
  <si>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</si>
  <si>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</si>
  <si>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</si>
  <si>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</si>
  <si>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</si>
  <si>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</si>
  <si>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</si>
  <si>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</si>
  <si>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</si>
  <si>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</si>
  <si>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</si>
  <si>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</si>
  <si>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</si>
  <si>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</si>
  <si>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</si>
  <si>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</si>
  <si>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</si>
  <si>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</si>
  <si>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</si>
  <si>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</si>
  <si>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</si>
  <si>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</si>
  <si>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</si>
  <si>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</si>
  <si>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</si>
  <si>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</si>
  <si>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</si>
  <si>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</si>
  <si>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</si>
  <si>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</si>
  <si>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</si>
  <si>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</si>
  <si>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</si>
  <si>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</si>
  <si>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</si>
  <si>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</si>
  <si>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</si>
  <si>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</si>
  <si>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</si>
  <si>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</si>
  <si>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</si>
  <si>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</si>
  <si>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</si>
  <si>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</si>
  <si>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</si>
  <si>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</si>
  <si>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</si>
  <si>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</si>
  <si>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</si>
  <si>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</si>
  <si>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</si>
  <si>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</si>
  <si>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</si>
  <si>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</si>
  <si>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</si>
  <si>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Dry 2012</t>
  </si>
  <si>
    <t>Wet 2012/13</t>
  </si>
  <si>
    <t>Q3 2012</t>
  </si>
  <si>
    <t>N</t>
  </si>
  <si>
    <t>Q4 2012</t>
  </si>
  <si>
    <t>Q1 2013</t>
  </si>
  <si>
    <t>Q2 2013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</si>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</sst>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14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indexed="43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1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5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27" fillId="11" borderId="2" xfId="0" applyNumberFormat="1" applyFont="1" applyFill="1" applyBorder="1" applyAlignment="1"/>
    <xf numFmtId="0" fontId="27" fillId="11" borderId="4" xfId="0" applyNumberFormat="1" applyFont="1" applyFill="1" applyBorder="1" applyAlignment="1"/>
    <xf numFmtId="0" fontId="27" fillId="11" borderId="5" xfId="0" applyNumberFormat="1" applyFont="1" applyFill="1" applyBorder="1" applyAlignment="1"/>
    <xf numFmtId="0" fontId="27" fillId="11" borderId="6" xfId="0" applyNumberFormat="1" applyFont="1" applyFill="1" applyBorder="1" applyAlignment="1"/>
    <xf numFmtId="0" fontId="27" fillId="11" borderId="1" xfId="0" applyNumberFormat="1" applyFont="1" applyFill="1" applyBorder="1" applyAlignment="1"/>
    <xf numFmtId="0" fontId="27" fillId="11" borderId="7" xfId="0" applyNumberFormat="1" applyFont="1" applyFill="1" applyBorder="1" applyAlignment="1"/>
    <xf numFmtId="0" fontId="2" fillId="4" borderId="52" xfId="0" applyNumberFormat="1" applyFont="1" applyFill="1" applyBorder="1"/>
    <xf numFmtId="0" fontId="27" fillId="11" borderId="2" xfId="0" applyFont="1" applyFill="1" applyBorder="1" applyAlignment="1"/>
    <xf numFmtId="0" fontId="27" fillId="11" borderId="4" xfId="0" applyFont="1" applyFill="1" applyBorder="1" applyAlignment="1"/>
    <xf numFmtId="0" fontId="27" fillId="11" borderId="5" xfId="0" applyFont="1" applyFill="1" applyBorder="1" applyAlignment="1"/>
    <xf numFmtId="0" fontId="27" fillId="11" borderId="6" xfId="0" applyFont="1" applyFill="1" applyBorder="1" applyAlignment="1"/>
    <xf numFmtId="0" fontId="27" fillId="11" borderId="1" xfId="0" applyFont="1" applyFill="1" applyBorder="1" applyAlignment="1"/>
    <xf numFmtId="0" fontId="27" fillId="11" borderId="7" xfId="0" applyFont="1" applyFill="1" applyBorder="1" applyAlignment="1"/>
    <xf numFmtId="0" fontId="27" fillId="11" borderId="2" xfId="0" applyFont="1" applyFill="1" applyBorder="1" applyAlignment="1">
      <alignment vertical="center"/>
    </xf>
    <xf numFmtId="0" fontId="27" fillId="11" borderId="4" xfId="0" applyFont="1" applyFill="1" applyBorder="1" applyAlignment="1">
      <alignment vertical="center"/>
    </xf>
    <xf numFmtId="0" fontId="27" fillId="11" borderId="5" xfId="0" applyFont="1" applyFill="1" applyBorder="1" applyAlignment="1">
      <alignment vertical="center"/>
    </xf>
    <xf numFmtId="0" fontId="27" fillId="11" borderId="6" xfId="0" applyFont="1" applyFill="1" applyBorder="1" applyAlignment="1">
      <alignment vertical="center"/>
    </xf>
    <xf numFmtId="0" fontId="27" fillId="11" borderId="1" xfId="0" applyFont="1" applyFill="1" applyBorder="1" applyAlignment="1">
      <alignment vertical="center"/>
    </xf>
    <xf numFmtId="0" fontId="27" fillId="11" borderId="7" xfId="0" applyFont="1" applyFill="1" applyBorder="1" applyAlignment="1">
      <alignment vertical="center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6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mramey\LOCALS~1\Temp\CMSA%20nutrient%2013267%20study%20data_updated%207-31-2013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Requirement Summary"/>
      <sheetName val=" Inf Conc"/>
      <sheetName val="Inf Load"/>
      <sheetName val="Eff Conc."/>
      <sheetName val="Eff Loads"/>
      <sheetName val=" Inf QAQC MLs "/>
      <sheetName val="Eff QAQC MLs"/>
    </sheetNames>
    <sheetDataSet>
      <sheetData sheetId="0"/>
      <sheetData sheetId="1"/>
      <sheetData sheetId="2">
        <row r="2">
          <cell r="A2" t="str">
            <v>Central Marin Sanitation Agency</v>
          </cell>
        </row>
        <row r="3">
          <cell r="A3" t="str">
            <v>Robert Cole, Environmental Services Manager, 415-459-1455 ext 142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13"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6"/>
    </row>
    <row r="3" spans="1:13" s="112" customFormat="1" ht="21" x14ac:dyDescent="0.35">
      <c r="B3" s="183" t="s">
        <v>116</v>
      </c>
      <c r="C3" s="48"/>
      <c r="D3" s="48"/>
      <c r="E3" s="48"/>
      <c r="F3" s="48"/>
      <c r="G3" s="48"/>
    </row>
    <row r="4" spans="1:13" ht="21" x14ac:dyDescent="0.35">
      <c r="B4" s="183" t="s">
        <v>119</v>
      </c>
      <c r="C4" s="48"/>
      <c r="D4" s="48"/>
      <c r="E4" s="48"/>
      <c r="F4" s="48"/>
      <c r="G4" s="48"/>
    </row>
    <row r="5" spans="1:13" s="112" customFormat="1" x14ac:dyDescent="0.25">
      <c r="B5" s="56"/>
    </row>
    <row r="6" spans="1:13" s="112" customFormat="1" x14ac:dyDescent="0.25"/>
    <row r="7" spans="1:13" s="112" customFormat="1" ht="15.75" thickBot="1" x14ac:dyDescent="0.3">
      <c r="A7" s="240"/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</row>
    <row r="8" spans="1:13" x14ac:dyDescent="0.25">
      <c r="A8" s="64" t="s">
        <v>61</v>
      </c>
      <c r="B8" s="241"/>
      <c r="C8" s="44"/>
      <c r="D8" s="44"/>
      <c r="E8" s="44"/>
      <c r="F8" s="44"/>
      <c r="G8" s="44"/>
      <c r="H8" s="44"/>
      <c r="I8" s="44"/>
      <c r="J8" s="44"/>
      <c r="K8" s="44"/>
      <c r="L8" s="63"/>
      <c r="M8" s="22"/>
    </row>
    <row r="9" spans="1:13" x14ac:dyDescent="0.25">
      <c r="A9" s="62" t="s">
        <v>114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63"/>
      <c r="M9" s="22"/>
    </row>
    <row r="10" spans="1:13" x14ac:dyDescent="0.25">
      <c r="A10" s="62" t="s">
        <v>67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63"/>
      <c r="M10" s="22"/>
    </row>
    <row r="11" spans="1:13" x14ac:dyDescent="0.25">
      <c r="A11" s="62" t="s">
        <v>144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63"/>
      <c r="M11" s="22"/>
    </row>
    <row r="12" spans="1:13" x14ac:dyDescent="0.25">
      <c r="A12" s="6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63"/>
      <c r="M12" s="22"/>
    </row>
    <row r="13" spans="1:13" s="112" customFormat="1" x14ac:dyDescent="0.25">
      <c r="A13" s="64" t="s">
        <v>180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63"/>
      <c r="M13" s="22"/>
    </row>
    <row r="14" spans="1:13" s="112" customFormat="1" x14ac:dyDescent="0.25">
      <c r="A14" s="62" t="s">
        <v>115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63"/>
    </row>
    <row r="15" spans="1:13" x14ac:dyDescent="0.25">
      <c r="A15" s="62" t="s">
        <v>112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63"/>
    </row>
    <row r="16" spans="1:13" x14ac:dyDescent="0.25">
      <c r="A16" s="62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63"/>
    </row>
    <row r="17" spans="1:14" x14ac:dyDescent="0.25">
      <c r="A17" s="64" t="s">
        <v>35</v>
      </c>
      <c r="B17" s="241"/>
      <c r="C17" s="241"/>
      <c r="D17" s="241"/>
      <c r="E17" s="241"/>
      <c r="F17" s="241"/>
      <c r="G17" s="241"/>
      <c r="H17" s="241"/>
      <c r="I17" s="44"/>
      <c r="J17" s="44"/>
      <c r="K17" s="44"/>
      <c r="L17" s="63"/>
      <c r="M17" s="115"/>
      <c r="N17" s="115"/>
    </row>
    <row r="18" spans="1:14" x14ac:dyDescent="0.25">
      <c r="A18" s="62" t="s">
        <v>148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63"/>
      <c r="M18" s="115"/>
      <c r="N18" s="115"/>
    </row>
    <row r="19" spans="1:14" x14ac:dyDescent="0.25">
      <c r="A19" s="62" t="s">
        <v>68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63"/>
      <c r="M19" s="115"/>
      <c r="N19" s="115"/>
    </row>
    <row r="20" spans="1:14" x14ac:dyDescent="0.25">
      <c r="A20" s="62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63"/>
      <c r="M20" s="115"/>
      <c r="N20" s="115"/>
    </row>
    <row r="21" spans="1:14" x14ac:dyDescent="0.25">
      <c r="A21" s="64" t="s">
        <v>36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63"/>
      <c r="M21" s="115"/>
      <c r="N21" s="115"/>
    </row>
    <row r="22" spans="1:14" x14ac:dyDescent="0.25">
      <c r="A22" s="62" t="s">
        <v>149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63"/>
      <c r="M22" s="115"/>
      <c r="N22" s="115"/>
    </row>
    <row r="23" spans="1:14" s="112" customFormat="1" x14ac:dyDescent="0.25">
      <c r="A23" s="62" t="s">
        <v>69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63"/>
      <c r="M23" s="115"/>
      <c r="N23" s="115"/>
    </row>
    <row r="24" spans="1:14" x14ac:dyDescent="0.25">
      <c r="A24" s="171" t="s">
        <v>147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63"/>
      <c r="M24" s="115"/>
      <c r="N24" s="115"/>
    </row>
    <row r="25" spans="1:14" s="124" customFormat="1" x14ac:dyDescent="0.25">
      <c r="A25" s="62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63"/>
      <c r="M25" s="115"/>
      <c r="N25" s="115"/>
    </row>
    <row r="26" spans="1:14" s="112" customFormat="1" x14ac:dyDescent="0.25">
      <c r="A26" s="64" t="s">
        <v>145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63"/>
    </row>
    <row r="27" spans="1:14" x14ac:dyDescent="0.25">
      <c r="A27" s="62" t="s">
        <v>146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63"/>
    </row>
    <row r="28" spans="1:14" s="112" customFormat="1" x14ac:dyDescent="0.25">
      <c r="A28" s="62" t="s">
        <v>181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63"/>
    </row>
    <row r="29" spans="1:14" x14ac:dyDescent="0.25">
      <c r="A29" s="171" t="s">
        <v>157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63"/>
    </row>
    <row r="30" spans="1:14" x14ac:dyDescent="0.25">
      <c r="A30" s="62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63"/>
    </row>
    <row r="31" spans="1:14" x14ac:dyDescent="0.25">
      <c r="A31" s="64" t="s">
        <v>62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63"/>
      <c r="M31" s="22"/>
    </row>
    <row r="32" spans="1:14" x14ac:dyDescent="0.25">
      <c r="A32" s="62" t="s">
        <v>140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63"/>
      <c r="M32" s="22"/>
    </row>
    <row r="33" spans="1:13" x14ac:dyDescent="0.25">
      <c r="A33" s="62" t="s">
        <v>139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63"/>
      <c r="M33" s="22"/>
    </row>
    <row r="34" spans="1:13" s="112" customFormat="1" x14ac:dyDescent="0.25">
      <c r="A34" s="62" t="s">
        <v>143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63"/>
      <c r="M34" s="22"/>
    </row>
    <row r="35" spans="1:13" x14ac:dyDescent="0.25">
      <c r="A35" s="62" t="s">
        <v>141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63"/>
      <c r="M35" s="22"/>
    </row>
    <row r="36" spans="1:13" x14ac:dyDescent="0.25">
      <c r="A36" s="62" t="s">
        <v>39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63"/>
      <c r="M36" s="22"/>
    </row>
    <row r="37" spans="1:13" x14ac:dyDescent="0.25">
      <c r="A37" s="62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63"/>
    </row>
    <row r="38" spans="1:13" s="112" customFormat="1" x14ac:dyDescent="0.25">
      <c r="A38" s="64" t="s">
        <v>124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63"/>
    </row>
    <row r="39" spans="1:13" ht="15.75" thickBot="1" x14ac:dyDescent="0.3">
      <c r="A39" s="182" t="s">
        <v>142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6"/>
    </row>
    <row r="40" spans="1:13" ht="15.75" thickBot="1" x14ac:dyDescent="0.3"/>
    <row r="41" spans="1:13" x14ac:dyDescent="0.25">
      <c r="A41" s="222" t="s">
        <v>30</v>
      </c>
      <c r="B41" s="57"/>
      <c r="C41" s="57"/>
      <c r="D41" s="57"/>
      <c r="E41" s="57"/>
      <c r="F41" s="57"/>
      <c r="G41" s="33"/>
    </row>
    <row r="42" spans="1:13" x14ac:dyDescent="0.25">
      <c r="A42" s="223" t="s">
        <v>6</v>
      </c>
      <c r="B42" s="58" t="s">
        <v>18</v>
      </c>
      <c r="C42" s="58"/>
      <c r="D42" s="58"/>
      <c r="E42" s="58"/>
      <c r="F42" s="58"/>
      <c r="G42" s="34"/>
    </row>
    <row r="43" spans="1:13" x14ac:dyDescent="0.25">
      <c r="A43" s="223" t="s">
        <v>4</v>
      </c>
      <c r="B43" s="58" t="s">
        <v>19</v>
      </c>
      <c r="C43" s="58"/>
      <c r="D43" s="58"/>
      <c r="E43" s="58"/>
      <c r="F43" s="58"/>
      <c r="G43" s="34"/>
    </row>
    <row r="44" spans="1:13" x14ac:dyDescent="0.25">
      <c r="A44" s="223" t="s">
        <v>5</v>
      </c>
      <c r="B44" s="58" t="s">
        <v>27</v>
      </c>
      <c r="C44" s="58"/>
      <c r="D44" s="58"/>
      <c r="E44" s="58"/>
      <c r="F44" s="58"/>
      <c r="G44" s="34"/>
    </row>
    <row r="45" spans="1:13" x14ac:dyDescent="0.25">
      <c r="A45" s="223" t="s">
        <v>28</v>
      </c>
      <c r="B45" s="58" t="s">
        <v>29</v>
      </c>
      <c r="C45" s="58"/>
      <c r="D45" s="58"/>
      <c r="E45" s="58"/>
      <c r="F45" s="58"/>
      <c r="G45" s="34"/>
    </row>
    <row r="46" spans="1:13" x14ac:dyDescent="0.25">
      <c r="A46" s="223" t="s">
        <v>1</v>
      </c>
      <c r="B46" s="58" t="s">
        <v>20</v>
      </c>
      <c r="C46" s="58"/>
      <c r="D46" s="58"/>
      <c r="E46" s="58"/>
      <c r="F46" s="58"/>
      <c r="G46" s="34"/>
    </row>
    <row r="47" spans="1:13" x14ac:dyDescent="0.25">
      <c r="A47" s="223" t="s">
        <v>2</v>
      </c>
      <c r="B47" s="58" t="s">
        <v>21</v>
      </c>
      <c r="C47" s="58"/>
      <c r="D47" s="58"/>
      <c r="E47" s="58"/>
      <c r="F47" s="58"/>
      <c r="G47" s="34"/>
    </row>
    <row r="48" spans="1:13" x14ac:dyDescent="0.25">
      <c r="A48" s="223" t="s">
        <v>8</v>
      </c>
      <c r="B48" s="58" t="s">
        <v>22</v>
      </c>
      <c r="C48" s="58"/>
      <c r="D48" s="58"/>
      <c r="E48" s="58"/>
      <c r="F48" s="58"/>
      <c r="G48" s="34"/>
    </row>
    <row r="49" spans="1:7" x14ac:dyDescent="0.25">
      <c r="A49" s="223" t="s">
        <v>23</v>
      </c>
      <c r="B49" s="58" t="s">
        <v>24</v>
      </c>
      <c r="C49" s="58"/>
      <c r="D49" s="58"/>
      <c r="E49" s="58"/>
      <c r="F49" s="58"/>
      <c r="G49" s="34"/>
    </row>
    <row r="50" spans="1:7" x14ac:dyDescent="0.25">
      <c r="A50" s="223" t="s">
        <v>17</v>
      </c>
      <c r="B50" s="58" t="s">
        <v>25</v>
      </c>
      <c r="C50" s="58"/>
      <c r="D50" s="58"/>
      <c r="E50" s="58"/>
      <c r="F50" s="58"/>
      <c r="G50" s="34"/>
    </row>
    <row r="51" spans="1:7" ht="15.75" thickBot="1" x14ac:dyDescent="0.3">
      <c r="A51" s="224" t="s">
        <v>9</v>
      </c>
      <c r="B51" s="59" t="s">
        <v>26</v>
      </c>
      <c r="C51" s="59"/>
      <c r="D51" s="59"/>
      <c r="E51" s="59"/>
      <c r="F51" s="59"/>
      <c r="G51" s="35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87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8" t="str">
        <f>' Inf Conc'!A2</f>
        <v>Central Marin Sanitation Agency</v>
      </c>
      <c r="B1" s="239"/>
    </row>
    <row r="2" spans="1:4" ht="25.5" customHeight="1" thickBot="1" x14ac:dyDescent="0.3">
      <c r="A2" s="345" t="s">
        <v>102</v>
      </c>
      <c r="B2" s="344"/>
      <c r="C2" s="343" t="s">
        <v>71</v>
      </c>
      <c r="D2" s="344"/>
    </row>
    <row r="3" spans="1:4" ht="15.75" customHeight="1" x14ac:dyDescent="0.25">
      <c r="A3" s="206" t="s">
        <v>136</v>
      </c>
      <c r="B3" s="203"/>
      <c r="C3" s="36" t="s">
        <v>72</v>
      </c>
      <c r="D3" s="38" t="s">
        <v>73</v>
      </c>
    </row>
    <row r="4" spans="1:4" x14ac:dyDescent="0.25">
      <c r="A4" s="207" t="s">
        <v>137</v>
      </c>
      <c r="B4" s="204"/>
      <c r="C4" s="37" t="s">
        <v>74</v>
      </c>
      <c r="D4" s="39">
        <v>41212</v>
      </c>
    </row>
    <row r="5" spans="1:4" ht="30.75" thickBot="1" x14ac:dyDescent="0.3">
      <c r="A5" s="208" t="s">
        <v>122</v>
      </c>
      <c r="B5" s="205"/>
      <c r="C5" s="37" t="s">
        <v>75</v>
      </c>
      <c r="D5" s="39">
        <v>41304</v>
      </c>
    </row>
    <row r="6" spans="1:4" x14ac:dyDescent="0.25">
      <c r="C6" s="37" t="s">
        <v>76</v>
      </c>
      <c r="D6" s="39">
        <v>41394</v>
      </c>
    </row>
    <row r="7" spans="1:4" x14ac:dyDescent="0.25">
      <c r="C7" s="37" t="s">
        <v>77</v>
      </c>
      <c r="D7" s="39" t="s">
        <v>85</v>
      </c>
    </row>
    <row r="8" spans="1:4" x14ac:dyDescent="0.25">
      <c r="B8" s="115"/>
      <c r="C8" s="200" t="s">
        <v>82</v>
      </c>
      <c r="D8" s="40">
        <v>41486</v>
      </c>
    </row>
    <row r="9" spans="1:4" s="112" customFormat="1" x14ac:dyDescent="0.25">
      <c r="B9" s="115"/>
      <c r="C9" s="37" t="s">
        <v>78</v>
      </c>
      <c r="D9" s="39">
        <v>41577</v>
      </c>
    </row>
    <row r="10" spans="1:4" s="112" customFormat="1" x14ac:dyDescent="0.25">
      <c r="A10" s="187"/>
      <c r="B10" s="115"/>
      <c r="C10" s="37" t="s">
        <v>79</v>
      </c>
      <c r="D10" s="39">
        <v>41669</v>
      </c>
    </row>
    <row r="11" spans="1:4" s="112" customFormat="1" x14ac:dyDescent="0.25">
      <c r="A11" s="187"/>
      <c r="C11" s="37" t="s">
        <v>80</v>
      </c>
      <c r="D11" s="39">
        <v>41759</v>
      </c>
    </row>
    <row r="12" spans="1:4" s="112" customFormat="1" x14ac:dyDescent="0.25">
      <c r="A12" s="187"/>
      <c r="C12" s="37" t="s">
        <v>81</v>
      </c>
      <c r="D12" s="39" t="s">
        <v>84</v>
      </c>
    </row>
    <row r="13" spans="1:4" s="112" customFormat="1" ht="15.75" thickBot="1" x14ac:dyDescent="0.3">
      <c r="A13" s="187"/>
      <c r="C13" s="213" t="s">
        <v>83</v>
      </c>
      <c r="D13" s="41">
        <v>41851</v>
      </c>
    </row>
    <row r="14" spans="1:4" s="112" customFormat="1" x14ac:dyDescent="0.25">
      <c r="A14" s="201" t="s">
        <v>134</v>
      </c>
      <c r="B14" s="202"/>
      <c r="C14" s="42"/>
      <c r="D14" s="125"/>
    </row>
    <row r="15" spans="1:4" s="112" customFormat="1" ht="15.75" thickBot="1" x14ac:dyDescent="0.3">
      <c r="A15" s="187"/>
      <c r="C15" s="42"/>
      <c r="D15" s="125"/>
    </row>
    <row r="16" spans="1:4" s="112" customFormat="1" x14ac:dyDescent="0.25">
      <c r="A16" s="346" t="s">
        <v>132</v>
      </c>
      <c r="B16" s="347"/>
      <c r="C16" s="42"/>
      <c r="D16" s="125"/>
    </row>
    <row r="17" spans="1:5" s="112" customFormat="1" ht="15.75" thickBot="1" x14ac:dyDescent="0.3">
      <c r="A17" s="348"/>
      <c r="B17" s="349"/>
      <c r="C17" s="42"/>
      <c r="D17" s="125"/>
    </row>
    <row r="18" spans="1:5" s="112" customFormat="1" ht="15.75" thickBot="1" x14ac:dyDescent="0.3">
      <c r="A18" s="198" t="s">
        <v>133</v>
      </c>
      <c r="B18" s="199"/>
      <c r="C18" s="42"/>
      <c r="D18" s="125"/>
    </row>
    <row r="19" spans="1:5" s="112" customFormat="1" ht="15" customHeight="1" thickBot="1" x14ac:dyDescent="0.3">
      <c r="A19" s="187"/>
      <c r="C19" s="42"/>
      <c r="D19" s="125"/>
    </row>
    <row r="20" spans="1:5" s="112" customFormat="1" ht="19.5" thickBot="1" x14ac:dyDescent="0.35">
      <c r="A20" s="339" t="s">
        <v>130</v>
      </c>
      <c r="B20" s="340"/>
      <c r="C20" s="341"/>
      <c r="D20" s="175"/>
      <c r="E20" s="125"/>
    </row>
    <row r="21" spans="1:5" s="112" customFormat="1" ht="16.5" thickBot="1" x14ac:dyDescent="0.3">
      <c r="A21" s="196" t="s">
        <v>125</v>
      </c>
      <c r="B21" s="186" t="s">
        <v>126</v>
      </c>
      <c r="C21" s="232" t="s">
        <v>127</v>
      </c>
      <c r="D21" s="175"/>
      <c r="E21" s="125"/>
    </row>
    <row r="22" spans="1:5" s="112" customFormat="1" x14ac:dyDescent="0.25">
      <c r="A22" s="188" t="s">
        <v>86</v>
      </c>
      <c r="B22" s="102" t="s">
        <v>90</v>
      </c>
      <c r="C22" s="102" t="s">
        <v>90</v>
      </c>
      <c r="D22" s="175"/>
      <c r="E22" s="125"/>
    </row>
    <row r="23" spans="1:5" s="112" customFormat="1" ht="30" x14ac:dyDescent="0.25">
      <c r="A23" s="189" t="s">
        <v>87</v>
      </c>
      <c r="B23" s="103" t="s">
        <v>66</v>
      </c>
      <c r="C23" s="105" t="s">
        <v>138</v>
      </c>
      <c r="D23" s="175"/>
      <c r="E23" s="125"/>
    </row>
    <row r="24" spans="1:5" s="112" customFormat="1" x14ac:dyDescent="0.25">
      <c r="A24" s="189" t="s">
        <v>88</v>
      </c>
      <c r="B24" s="103" t="s">
        <v>64</v>
      </c>
      <c r="C24" s="103" t="s">
        <v>99</v>
      </c>
      <c r="D24" s="175"/>
      <c r="E24" s="125"/>
    </row>
    <row r="25" spans="1:5" s="112" customFormat="1" ht="15.75" thickBot="1" x14ac:dyDescent="0.3">
      <c r="A25" s="190" t="s">
        <v>89</v>
      </c>
      <c r="B25" s="104" t="s">
        <v>97</v>
      </c>
      <c r="C25" s="104" t="s">
        <v>98</v>
      </c>
      <c r="D25" s="175"/>
      <c r="E25" s="125"/>
    </row>
    <row r="26" spans="1:5" s="112" customFormat="1" ht="15.75" thickBot="1" x14ac:dyDescent="0.3">
      <c r="A26" s="187"/>
      <c r="C26" s="107"/>
      <c r="D26" s="175"/>
      <c r="E26" s="125"/>
    </row>
    <row r="27" spans="1:5" s="112" customFormat="1" ht="16.5" thickBot="1" x14ac:dyDescent="0.3">
      <c r="A27" s="196" t="s">
        <v>128</v>
      </c>
      <c r="B27" s="186" t="s">
        <v>126</v>
      </c>
      <c r="C27" s="232" t="s">
        <v>127</v>
      </c>
      <c r="D27" s="175"/>
      <c r="E27" s="125"/>
    </row>
    <row r="28" spans="1:5" s="112" customFormat="1" x14ac:dyDescent="0.25">
      <c r="A28" s="188" t="s">
        <v>86</v>
      </c>
      <c r="B28" s="102" t="s">
        <v>90</v>
      </c>
      <c r="C28" s="102" t="s">
        <v>90</v>
      </c>
      <c r="D28" s="175"/>
      <c r="E28" s="125"/>
    </row>
    <row r="29" spans="1:5" s="112" customFormat="1" ht="30" x14ac:dyDescent="0.25">
      <c r="A29" s="189" t="s">
        <v>87</v>
      </c>
      <c r="B29" s="103" t="s">
        <v>66</v>
      </c>
      <c r="C29" s="105" t="s">
        <v>138</v>
      </c>
      <c r="D29" s="175"/>
      <c r="E29" s="125"/>
    </row>
    <row r="30" spans="1:5" s="112" customFormat="1" x14ac:dyDescent="0.25">
      <c r="A30" s="189" t="s">
        <v>88</v>
      </c>
      <c r="B30" s="103" t="s">
        <v>64</v>
      </c>
      <c r="C30" s="103" t="s">
        <v>99</v>
      </c>
      <c r="D30" s="175"/>
      <c r="E30" s="125"/>
    </row>
    <row r="31" spans="1:5" s="112" customFormat="1" ht="15.75" thickBot="1" x14ac:dyDescent="0.3">
      <c r="A31" s="190" t="s">
        <v>89</v>
      </c>
      <c r="B31" s="104" t="s">
        <v>65</v>
      </c>
      <c r="C31" s="104" t="s">
        <v>65</v>
      </c>
      <c r="D31" s="175"/>
      <c r="E31" s="125"/>
    </row>
    <row r="32" spans="1:5" s="112" customFormat="1" ht="15.75" thickBot="1" x14ac:dyDescent="0.3">
      <c r="A32" s="187"/>
      <c r="C32" s="107"/>
      <c r="D32" s="175"/>
      <c r="E32" s="125"/>
    </row>
    <row r="33" spans="1:5" s="112" customFormat="1" ht="16.5" thickBot="1" x14ac:dyDescent="0.3">
      <c r="A33" s="196" t="s">
        <v>129</v>
      </c>
      <c r="B33" s="186" t="s">
        <v>126</v>
      </c>
      <c r="C33" s="232" t="s">
        <v>127</v>
      </c>
      <c r="D33" s="175"/>
      <c r="E33" s="125"/>
    </row>
    <row r="34" spans="1:5" s="112" customFormat="1" x14ac:dyDescent="0.25">
      <c r="A34" s="188" t="s">
        <v>86</v>
      </c>
      <c r="B34" s="102" t="s">
        <v>90</v>
      </c>
      <c r="C34" s="102" t="s">
        <v>90</v>
      </c>
      <c r="D34" s="175"/>
      <c r="E34" s="125"/>
    </row>
    <row r="35" spans="1:5" s="112" customFormat="1" ht="30" x14ac:dyDescent="0.25">
      <c r="A35" s="189" t="s">
        <v>87</v>
      </c>
      <c r="B35" s="103" t="s">
        <v>100</v>
      </c>
      <c r="C35" s="105" t="s">
        <v>117</v>
      </c>
      <c r="D35" s="175"/>
      <c r="E35" s="125"/>
    </row>
    <row r="36" spans="1:5" s="112" customFormat="1" x14ac:dyDescent="0.25">
      <c r="A36" s="189" t="s">
        <v>88</v>
      </c>
      <c r="B36" s="103" t="s">
        <v>64</v>
      </c>
      <c r="C36" s="103" t="s">
        <v>99</v>
      </c>
      <c r="D36" s="175"/>
      <c r="E36" s="125"/>
    </row>
    <row r="37" spans="1:5" s="112" customFormat="1" ht="15.75" thickBot="1" x14ac:dyDescent="0.3">
      <c r="A37" s="190" t="s">
        <v>89</v>
      </c>
      <c r="B37" s="104" t="s">
        <v>65</v>
      </c>
      <c r="C37" s="104" t="s">
        <v>65</v>
      </c>
      <c r="D37" s="175"/>
      <c r="E37" s="125"/>
    </row>
    <row r="38" spans="1:5" s="112" customFormat="1" ht="16.5" customHeight="1" thickBot="1" x14ac:dyDescent="0.3">
      <c r="A38" s="187"/>
      <c r="C38" s="107"/>
      <c r="D38" s="175"/>
      <c r="E38" s="125"/>
    </row>
    <row r="39" spans="1:5" s="112" customFormat="1" ht="16.5" thickBot="1" x14ac:dyDescent="0.3">
      <c r="A39" s="197" t="s">
        <v>131</v>
      </c>
      <c r="B39" s="185"/>
      <c r="C39" s="107"/>
      <c r="D39" s="175"/>
      <c r="E39" s="125"/>
    </row>
    <row r="40" spans="1:5" s="112" customFormat="1" ht="15.75" thickBot="1" x14ac:dyDescent="0.3">
      <c r="A40" s="192" t="s">
        <v>103</v>
      </c>
      <c r="B40" s="184" t="s">
        <v>118</v>
      </c>
      <c r="C40" s="107"/>
      <c r="D40" s="175"/>
      <c r="E40" s="125"/>
    </row>
    <row r="41" spans="1:5" s="112" customFormat="1" x14ac:dyDescent="0.25">
      <c r="A41" s="187"/>
      <c r="C41" s="107"/>
      <c r="D41" s="175"/>
      <c r="E41" s="125"/>
    </row>
    <row r="42" spans="1:5" s="112" customFormat="1" x14ac:dyDescent="0.25">
      <c r="C42" s="107"/>
      <c r="D42" s="175"/>
      <c r="E42" s="125"/>
    </row>
    <row r="43" spans="1:5" s="112" customFormat="1" x14ac:dyDescent="0.25">
      <c r="C43" s="107"/>
      <c r="D43" s="175"/>
      <c r="E43" s="125"/>
    </row>
    <row r="44" spans="1:5" s="112" customFormat="1" x14ac:dyDescent="0.25">
      <c r="C44" s="107"/>
      <c r="D44" s="175"/>
      <c r="E44" s="125"/>
    </row>
    <row r="45" spans="1:5" s="112" customFormat="1" x14ac:dyDescent="0.25">
      <c r="C45" s="107"/>
      <c r="D45" s="175"/>
      <c r="E45" s="125"/>
    </row>
    <row r="46" spans="1:5" s="112" customFormat="1" x14ac:dyDescent="0.25">
      <c r="C46" s="107"/>
      <c r="D46" s="175"/>
      <c r="E46" s="125"/>
    </row>
    <row r="47" spans="1:5" s="112" customFormat="1" x14ac:dyDescent="0.25">
      <c r="C47" s="107"/>
      <c r="D47" s="175"/>
      <c r="E47" s="125"/>
    </row>
    <row r="48" spans="1:5" s="112" customFormat="1" x14ac:dyDescent="0.25">
      <c r="C48" s="107"/>
      <c r="D48" s="175"/>
      <c r="E48" s="125"/>
    </row>
    <row r="49" spans="1:5" s="112" customFormat="1" x14ac:dyDescent="0.25">
      <c r="C49" s="107"/>
      <c r="D49" s="175"/>
      <c r="E49" s="125"/>
    </row>
    <row r="50" spans="1:5" s="112" customFormat="1" x14ac:dyDescent="0.25">
      <c r="C50" s="107"/>
      <c r="D50" s="175"/>
      <c r="E50" s="125"/>
    </row>
    <row r="51" spans="1:5" s="112" customFormat="1" ht="15" customHeight="1" x14ac:dyDescent="0.25">
      <c r="C51" s="107"/>
      <c r="D51" s="175"/>
      <c r="E51" s="125"/>
    </row>
    <row r="52" spans="1:5" s="112" customFormat="1" ht="15" customHeight="1" x14ac:dyDescent="0.25">
      <c r="C52" s="107"/>
      <c r="D52" s="175"/>
      <c r="E52" s="125"/>
    </row>
    <row r="53" spans="1:5" s="112" customFormat="1" ht="17.25" customHeight="1" x14ac:dyDescent="0.25">
      <c r="C53" s="107"/>
      <c r="D53" s="42"/>
      <c r="E53" s="193"/>
    </row>
    <row r="54" spans="1:5" s="112" customFormat="1" ht="17.25" customHeight="1" x14ac:dyDescent="0.25">
      <c r="A54" s="175"/>
      <c r="B54" s="125"/>
      <c r="C54" s="107"/>
      <c r="D54" s="42"/>
      <c r="E54" s="193"/>
    </row>
    <row r="55" spans="1:5" x14ac:dyDescent="0.25">
      <c r="A55" s="191"/>
      <c r="B55" s="194"/>
    </row>
    <row r="56" spans="1:5" x14ac:dyDescent="0.25">
      <c r="A56" s="191"/>
      <c r="B56" s="115"/>
    </row>
    <row r="57" spans="1:5" x14ac:dyDescent="0.25">
      <c r="A57" s="191"/>
      <c r="B57" s="115"/>
    </row>
    <row r="58" spans="1:5" x14ac:dyDescent="0.25">
      <c r="A58" s="191"/>
      <c r="B58" s="115"/>
    </row>
    <row r="59" spans="1:5" x14ac:dyDescent="0.25">
      <c r="A59" s="195"/>
      <c r="B59" s="115"/>
    </row>
    <row r="60" spans="1:5" x14ac:dyDescent="0.25">
      <c r="A60" s="195"/>
      <c r="B60" s="115"/>
    </row>
    <row r="61" spans="1:5" x14ac:dyDescent="0.25">
      <c r="A61" s="195"/>
      <c r="B61" s="115"/>
    </row>
    <row r="62" spans="1:5" ht="18.75" x14ac:dyDescent="0.25">
      <c r="A62" s="342"/>
      <c r="B62" s="342"/>
    </row>
    <row r="63" spans="1:5" x14ac:dyDescent="0.25">
      <c r="A63" s="175"/>
      <c r="B63" s="175"/>
    </row>
    <row r="64" spans="1:5" x14ac:dyDescent="0.25">
      <c r="A64" s="42"/>
      <c r="B64" s="193"/>
    </row>
    <row r="65" spans="1:3" x14ac:dyDescent="0.25">
      <c r="A65" s="42"/>
      <c r="B65" s="193"/>
    </row>
    <row r="66" spans="1:3" x14ac:dyDescent="0.25">
      <c r="A66" s="42"/>
      <c r="B66" s="193"/>
    </row>
    <row r="67" spans="1:3" x14ac:dyDescent="0.25">
      <c r="A67" s="42"/>
      <c r="B67" s="193"/>
    </row>
    <row r="68" spans="1:3" x14ac:dyDescent="0.25">
      <c r="A68" s="175"/>
      <c r="B68" s="125"/>
    </row>
    <row r="69" spans="1:3" x14ac:dyDescent="0.25">
      <c r="A69" s="42"/>
      <c r="B69" s="193"/>
    </row>
    <row r="70" spans="1:3" ht="15.75" customHeight="1" x14ac:dyDescent="0.25">
      <c r="A70" s="42"/>
      <c r="B70" s="193"/>
      <c r="C70"/>
    </row>
    <row r="71" spans="1:3" x14ac:dyDescent="0.25">
      <c r="A71" s="42"/>
      <c r="B71" s="193"/>
    </row>
    <row r="72" spans="1:3" x14ac:dyDescent="0.25">
      <c r="A72" s="42"/>
      <c r="B72" s="193"/>
    </row>
    <row r="73" spans="1:3" x14ac:dyDescent="0.25">
      <c r="A73" s="42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Q4" sqref="Q4"/>
    </sheetView>
  </sheetViews>
  <sheetFormatPr defaultRowHeight="15" x14ac:dyDescent="0.25"/>
  <cols>
    <col min="1" max="1" width="11.28515625" style="83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5" t="s">
        <v>113</v>
      </c>
      <c r="B1" s="165"/>
      <c r="C1" s="165"/>
      <c r="D1" s="165"/>
      <c r="E1" s="165"/>
      <c r="F1" s="165"/>
      <c r="G1" s="165"/>
      <c r="H1" s="165"/>
      <c r="I1" s="46"/>
      <c r="K1" s="86"/>
      <c r="L1" s="46"/>
    </row>
    <row r="2" spans="1:12" s="45" customFormat="1" ht="18.75" x14ac:dyDescent="0.3">
      <c r="A2" s="331" t="str">
        <f>'[1] Inf Conc'!A2</f>
        <v>Central Marin Sanitation Agency</v>
      </c>
      <c r="B2" s="332"/>
      <c r="C2" s="332"/>
      <c r="D2" s="332"/>
      <c r="E2" s="332"/>
      <c r="F2" s="332"/>
      <c r="G2" s="332"/>
      <c r="H2" s="332"/>
      <c r="I2" s="332"/>
      <c r="J2" s="333"/>
      <c r="K2" s="21"/>
      <c r="L2" s="21"/>
    </row>
    <row r="3" spans="1:12" s="45" customFormat="1" ht="19.5" thickBot="1" x14ac:dyDescent="0.35">
      <c r="A3" s="334" t="str">
        <f>'[1] Inf Conc'!A3</f>
        <v>Robert Cole, Environmental Services Manager, 415-459-1455 ext 142</v>
      </c>
      <c r="B3" s="335"/>
      <c r="C3" s="335"/>
      <c r="D3" s="335"/>
      <c r="E3" s="335"/>
      <c r="F3" s="335"/>
      <c r="G3" s="335"/>
      <c r="H3" s="335"/>
      <c r="I3" s="335"/>
      <c r="J3" s="336"/>
      <c r="K3" s="21"/>
      <c r="L3" s="21"/>
    </row>
    <row r="4" spans="1:12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39" customHeight="1" x14ac:dyDescent="0.25">
      <c r="A5" s="214" t="s">
        <v>34</v>
      </c>
      <c r="B5" s="3" t="s">
        <v>0</v>
      </c>
      <c r="C5" s="350" t="s">
        <v>13</v>
      </c>
      <c r="D5" s="351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15"/>
      <c r="B6" s="8" t="s">
        <v>33</v>
      </c>
      <c r="C6" s="50" t="s">
        <v>14</v>
      </c>
      <c r="D6" s="51" t="s">
        <v>10</v>
      </c>
      <c r="E6" s="312" t="s">
        <v>37</v>
      </c>
      <c r="F6" s="314"/>
      <c r="G6" s="314"/>
      <c r="H6" s="314"/>
      <c r="I6" s="314"/>
      <c r="J6" s="314"/>
      <c r="K6" s="311" t="s">
        <v>93</v>
      </c>
      <c r="L6" s="96"/>
    </row>
    <row r="7" spans="1:12" ht="16.5" customHeight="1" x14ac:dyDescent="0.25">
      <c r="A7" s="230" t="s">
        <v>203</v>
      </c>
      <c r="B7" s="27">
        <v>41101</v>
      </c>
      <c r="C7" s="235">
        <v>8.1999999999999993</v>
      </c>
      <c r="D7" s="235">
        <v>11.4</v>
      </c>
      <c r="E7" s="150">
        <f t="shared" ref="E7:E26" si="0">SUM(F7,G7,H7)</f>
        <v>62.852000000000004</v>
      </c>
      <c r="F7" s="235">
        <v>62</v>
      </c>
      <c r="G7" s="236">
        <v>0.85</v>
      </c>
      <c r="H7" s="235">
        <v>2E-3</v>
      </c>
      <c r="I7" s="236">
        <v>41</v>
      </c>
      <c r="J7" s="235">
        <v>8.6999999999999993</v>
      </c>
      <c r="K7" s="236">
        <v>4.3</v>
      </c>
      <c r="L7" s="298">
        <v>396</v>
      </c>
    </row>
    <row r="8" spans="1:12" ht="16.5" customHeight="1" x14ac:dyDescent="0.25">
      <c r="A8" s="230" t="s">
        <v>204</v>
      </c>
      <c r="B8" s="27">
        <v>41319</v>
      </c>
      <c r="C8" s="235">
        <v>10.02</v>
      </c>
      <c r="D8" s="235">
        <v>13.4</v>
      </c>
      <c r="E8" s="150">
        <f t="shared" si="0"/>
        <v>49.14</v>
      </c>
      <c r="F8" s="235">
        <v>49</v>
      </c>
      <c r="G8" s="236">
        <v>0.02</v>
      </c>
      <c r="H8" s="235">
        <v>0.12</v>
      </c>
      <c r="I8" s="236">
        <v>34</v>
      </c>
      <c r="J8" s="235">
        <v>5.7</v>
      </c>
      <c r="K8" s="236">
        <v>4.2</v>
      </c>
      <c r="L8" s="298">
        <v>373</v>
      </c>
    </row>
    <row r="9" spans="1:12" s="45" customFormat="1" ht="16.5" customHeight="1" x14ac:dyDescent="0.25">
      <c r="A9" s="230"/>
      <c r="B9" s="27"/>
      <c r="C9" s="235"/>
      <c r="D9" s="235"/>
      <c r="E9" s="150">
        <f t="shared" si="0"/>
        <v>0</v>
      </c>
      <c r="F9" s="235"/>
      <c r="G9" s="236"/>
      <c r="H9" s="235"/>
      <c r="I9" s="236"/>
      <c r="J9" s="235"/>
      <c r="K9" s="236"/>
      <c r="L9" s="298"/>
    </row>
    <row r="10" spans="1:12" s="45" customFormat="1" ht="16.5" customHeight="1" x14ac:dyDescent="0.25">
      <c r="A10" s="230"/>
      <c r="B10" s="27"/>
      <c r="C10" s="235"/>
      <c r="D10" s="235"/>
      <c r="E10" s="150">
        <f t="shared" si="0"/>
        <v>0</v>
      </c>
      <c r="F10" s="235"/>
      <c r="G10" s="236"/>
      <c r="H10" s="235"/>
      <c r="I10" s="236"/>
      <c r="J10" s="235"/>
      <c r="K10" s="236"/>
      <c r="L10" s="298"/>
    </row>
    <row r="11" spans="1:12" s="45" customFormat="1" ht="16.5" customHeight="1" x14ac:dyDescent="0.25">
      <c r="A11" s="230"/>
      <c r="B11" s="27"/>
      <c r="C11" s="235"/>
      <c r="D11" s="235"/>
      <c r="E11" s="150">
        <f t="shared" si="0"/>
        <v>0</v>
      </c>
      <c r="F11" s="235"/>
      <c r="G11" s="236"/>
      <c r="H11" s="235"/>
      <c r="I11" s="236"/>
      <c r="J11" s="235"/>
      <c r="K11" s="236"/>
      <c r="L11" s="298"/>
    </row>
    <row r="12" spans="1:12" s="45" customFormat="1" ht="16.5" customHeight="1" x14ac:dyDescent="0.25">
      <c r="A12" s="230"/>
      <c r="B12" s="27"/>
      <c r="C12" s="235"/>
      <c r="D12" s="235"/>
      <c r="E12" s="150">
        <f t="shared" si="0"/>
        <v>0</v>
      </c>
      <c r="F12" s="235"/>
      <c r="G12" s="236"/>
      <c r="H12" s="235"/>
      <c r="I12" s="236"/>
      <c r="J12" s="235"/>
      <c r="K12" s="236"/>
      <c r="L12" s="298"/>
    </row>
    <row r="13" spans="1:12" s="45" customFormat="1" ht="16.5" customHeight="1" x14ac:dyDescent="0.25">
      <c r="A13" s="230"/>
      <c r="B13" s="27"/>
      <c r="C13" s="235"/>
      <c r="D13" s="235"/>
      <c r="E13" s="150">
        <f t="shared" si="0"/>
        <v>0</v>
      </c>
      <c r="F13" s="235"/>
      <c r="G13" s="236"/>
      <c r="H13" s="235"/>
      <c r="I13" s="236"/>
      <c r="J13" s="235"/>
      <c r="K13" s="236"/>
      <c r="L13" s="298"/>
    </row>
    <row r="14" spans="1:12" s="45" customFormat="1" ht="16.5" customHeight="1" x14ac:dyDescent="0.25">
      <c r="A14" s="230"/>
      <c r="B14" s="27"/>
      <c r="C14" s="235"/>
      <c r="D14" s="235"/>
      <c r="E14" s="150">
        <f t="shared" si="0"/>
        <v>0</v>
      </c>
      <c r="F14" s="235"/>
      <c r="G14" s="236"/>
      <c r="H14" s="235"/>
      <c r="I14" s="236"/>
      <c r="J14" s="235"/>
      <c r="K14" s="236"/>
      <c r="L14" s="298"/>
    </row>
    <row r="15" spans="1:12" s="45" customFormat="1" ht="16.5" customHeight="1" x14ac:dyDescent="0.25">
      <c r="A15" s="230"/>
      <c r="B15" s="27"/>
      <c r="C15" s="235"/>
      <c r="D15" s="235"/>
      <c r="E15" s="150">
        <f t="shared" si="0"/>
        <v>0</v>
      </c>
      <c r="F15" s="235"/>
      <c r="G15" s="236"/>
      <c r="H15" s="235"/>
      <c r="I15" s="236"/>
      <c r="J15" s="235"/>
      <c r="K15" s="236"/>
      <c r="L15" s="298"/>
    </row>
    <row r="16" spans="1:12" s="45" customFormat="1" ht="16.5" customHeight="1" x14ac:dyDescent="0.25">
      <c r="A16" s="230"/>
      <c r="B16" s="27"/>
      <c r="C16" s="235"/>
      <c r="D16" s="235"/>
      <c r="E16" s="150">
        <f t="shared" si="0"/>
        <v>0</v>
      </c>
      <c r="F16" s="235"/>
      <c r="G16" s="236"/>
      <c r="H16" s="235"/>
      <c r="I16" s="236"/>
      <c r="J16" s="235"/>
      <c r="K16" s="236"/>
      <c r="L16" s="298"/>
    </row>
    <row r="17" spans="1:15" s="45" customFormat="1" ht="16.5" customHeight="1" x14ac:dyDescent="0.25">
      <c r="A17" s="230"/>
      <c r="B17" s="27"/>
      <c r="C17" s="235"/>
      <c r="D17" s="235"/>
      <c r="E17" s="150">
        <f t="shared" si="0"/>
        <v>0</v>
      </c>
      <c r="F17" s="235"/>
      <c r="G17" s="236"/>
      <c r="H17" s="235"/>
      <c r="I17" s="236"/>
      <c r="J17" s="235"/>
      <c r="K17" s="236"/>
      <c r="L17" s="298"/>
    </row>
    <row r="18" spans="1:15" s="45" customFormat="1" ht="16.5" customHeight="1" x14ac:dyDescent="0.25">
      <c r="A18" s="230"/>
      <c r="B18" s="27"/>
      <c r="C18" s="235"/>
      <c r="D18" s="235"/>
      <c r="E18" s="150">
        <f t="shared" si="0"/>
        <v>0</v>
      </c>
      <c r="F18" s="235"/>
      <c r="G18" s="236"/>
      <c r="H18" s="235"/>
      <c r="I18" s="236"/>
      <c r="J18" s="235"/>
      <c r="K18" s="236"/>
      <c r="L18" s="298"/>
    </row>
    <row r="19" spans="1:15" s="124" customFormat="1" ht="16.5" customHeight="1" x14ac:dyDescent="0.25">
      <c r="A19" s="230"/>
      <c r="B19" s="27"/>
      <c r="C19" s="235"/>
      <c r="D19" s="235"/>
      <c r="E19" s="150">
        <f t="shared" si="0"/>
        <v>0</v>
      </c>
      <c r="F19" s="235"/>
      <c r="G19" s="236"/>
      <c r="H19" s="235"/>
      <c r="I19" s="236"/>
      <c r="J19" s="235"/>
      <c r="K19" s="236"/>
      <c r="L19" s="298"/>
    </row>
    <row r="20" spans="1:15" s="124" customFormat="1" ht="16.5" customHeight="1" x14ac:dyDescent="0.25">
      <c r="A20" s="230"/>
      <c r="B20" s="27"/>
      <c r="C20" s="235"/>
      <c r="D20" s="235"/>
      <c r="E20" s="150">
        <f t="shared" si="0"/>
        <v>0</v>
      </c>
      <c r="F20" s="235"/>
      <c r="G20" s="236"/>
      <c r="H20" s="235"/>
      <c r="I20" s="236"/>
      <c r="J20" s="235"/>
      <c r="K20" s="236"/>
      <c r="L20" s="298"/>
    </row>
    <row r="21" spans="1:15" s="124" customFormat="1" ht="16.5" customHeight="1" x14ac:dyDescent="0.25">
      <c r="A21" s="230"/>
      <c r="B21" s="27"/>
      <c r="C21" s="235"/>
      <c r="D21" s="235"/>
      <c r="E21" s="150">
        <f t="shared" si="0"/>
        <v>0</v>
      </c>
      <c r="F21" s="235"/>
      <c r="G21" s="236"/>
      <c r="H21" s="235"/>
      <c r="I21" s="236"/>
      <c r="J21" s="235"/>
      <c r="K21" s="236"/>
      <c r="L21" s="298"/>
    </row>
    <row r="22" spans="1:15" s="124" customFormat="1" ht="16.5" customHeight="1" x14ac:dyDescent="0.25">
      <c r="A22" s="230"/>
      <c r="B22" s="27"/>
      <c r="C22" s="235"/>
      <c r="D22" s="235"/>
      <c r="E22" s="150">
        <f t="shared" si="0"/>
        <v>0</v>
      </c>
      <c r="F22" s="235"/>
      <c r="G22" s="236"/>
      <c r="H22" s="235"/>
      <c r="I22" s="236"/>
      <c r="J22" s="235"/>
      <c r="K22" s="236"/>
      <c r="L22" s="298"/>
    </row>
    <row r="23" spans="1:15" s="124" customFormat="1" ht="16.5" customHeight="1" x14ac:dyDescent="0.25">
      <c r="A23" s="230"/>
      <c r="B23" s="27"/>
      <c r="C23" s="235"/>
      <c r="D23" s="235"/>
      <c r="E23" s="150">
        <f t="shared" si="0"/>
        <v>0</v>
      </c>
      <c r="F23" s="235"/>
      <c r="G23" s="236"/>
      <c r="H23" s="235"/>
      <c r="I23" s="236"/>
      <c r="J23" s="235"/>
      <c r="K23" s="236"/>
      <c r="L23" s="298"/>
    </row>
    <row r="24" spans="1:15" s="124" customFormat="1" ht="16.5" customHeight="1" x14ac:dyDescent="0.25">
      <c r="A24" s="230"/>
      <c r="B24" s="27"/>
      <c r="C24" s="235"/>
      <c r="D24" s="235"/>
      <c r="E24" s="260">
        <f t="shared" si="0"/>
        <v>0</v>
      </c>
      <c r="F24" s="235"/>
      <c r="G24" s="236"/>
      <c r="H24" s="235"/>
      <c r="I24" s="236"/>
      <c r="J24" s="235"/>
      <c r="K24" s="236"/>
      <c r="L24" s="298"/>
    </row>
    <row r="25" spans="1:15" s="45" customFormat="1" ht="16.5" customHeight="1" x14ac:dyDescent="0.25">
      <c r="A25" s="230"/>
      <c r="B25" s="27"/>
      <c r="C25" s="235"/>
      <c r="D25" s="259"/>
      <c r="E25" s="150">
        <f t="shared" si="0"/>
        <v>0</v>
      </c>
      <c r="F25" s="317"/>
      <c r="G25" s="236"/>
      <c r="H25" s="235"/>
      <c r="I25" s="236"/>
      <c r="J25" s="235"/>
      <c r="K25" s="236"/>
      <c r="L25" s="298"/>
    </row>
    <row r="26" spans="1:15" s="45" customFormat="1" ht="16.5" customHeight="1" thickBot="1" x14ac:dyDescent="0.3">
      <c r="A26" s="231"/>
      <c r="B26" s="307"/>
      <c r="C26" s="302"/>
      <c r="D26" s="302"/>
      <c r="E26" s="308">
        <f t="shared" si="0"/>
        <v>0</v>
      </c>
      <c r="F26" s="302"/>
      <c r="G26" s="304"/>
      <c r="H26" s="302"/>
      <c r="I26" s="304"/>
      <c r="J26" s="302"/>
      <c r="K26" s="304"/>
      <c r="L26" s="306"/>
    </row>
    <row r="27" spans="1:15" s="45" customFormat="1" ht="15.75" customHeight="1" thickBot="1" x14ac:dyDescent="0.3">
      <c r="A27" s="216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66" t="s">
        <v>162</v>
      </c>
      <c r="B28" s="250"/>
      <c r="C28" s="251"/>
      <c r="D28" s="251"/>
      <c r="E28" s="252"/>
      <c r="F28" s="251"/>
      <c r="G28" s="251"/>
      <c r="H28" s="251"/>
      <c r="I28" s="251"/>
      <c r="J28" s="108"/>
      <c r="K28" s="108"/>
      <c r="L28" s="108"/>
      <c r="M28" s="60"/>
      <c r="N28" s="60"/>
      <c r="O28" s="61"/>
    </row>
    <row r="29" spans="1:15" s="124" customFormat="1" ht="15.75" customHeight="1" x14ac:dyDescent="0.25">
      <c r="A29" s="261" t="s">
        <v>111</v>
      </c>
      <c r="B29" s="253"/>
      <c r="C29" s="254"/>
      <c r="D29" s="254"/>
      <c r="E29" s="255"/>
      <c r="F29" s="254"/>
      <c r="G29" s="254"/>
      <c r="H29" s="254"/>
      <c r="I29" s="254"/>
      <c r="J29" s="110"/>
      <c r="K29" s="110"/>
      <c r="L29" s="110"/>
      <c r="M29" s="44"/>
      <c r="N29" s="44"/>
      <c r="O29" s="63"/>
    </row>
    <row r="30" spans="1:15" s="124" customFormat="1" ht="15.75" customHeight="1" x14ac:dyDescent="0.25">
      <c r="A30" s="261" t="s">
        <v>123</v>
      </c>
      <c r="B30" s="253"/>
      <c r="C30" s="254"/>
      <c r="D30" s="254"/>
      <c r="E30" s="255"/>
      <c r="F30" s="254"/>
      <c r="G30" s="254"/>
      <c r="H30" s="254"/>
      <c r="I30" s="254"/>
      <c r="J30" s="110"/>
      <c r="K30" s="110"/>
      <c r="L30" s="110"/>
      <c r="M30" s="44"/>
      <c r="N30" s="44"/>
      <c r="O30" s="63"/>
    </row>
    <row r="31" spans="1:15" s="124" customFormat="1" ht="15.75" customHeight="1" x14ac:dyDescent="0.25">
      <c r="A31" s="261" t="s">
        <v>108</v>
      </c>
      <c r="B31" s="253"/>
      <c r="C31" s="254"/>
      <c r="D31" s="254"/>
      <c r="E31" s="255"/>
      <c r="F31" s="254"/>
      <c r="G31" s="254"/>
      <c r="H31" s="254"/>
      <c r="I31" s="254"/>
      <c r="J31" s="110"/>
      <c r="K31" s="110"/>
      <c r="L31" s="110"/>
      <c r="M31" s="44"/>
      <c r="N31" s="44"/>
      <c r="O31" s="63"/>
    </row>
    <row r="32" spans="1:15" s="124" customFormat="1" ht="15.75" customHeight="1" x14ac:dyDescent="0.25">
      <c r="A32" s="261"/>
      <c r="B32" s="253"/>
      <c r="C32" s="254"/>
      <c r="D32" s="254"/>
      <c r="E32" s="255"/>
      <c r="F32" s="254"/>
      <c r="G32" s="254"/>
      <c r="H32" s="254"/>
      <c r="I32" s="254"/>
      <c r="J32" s="110"/>
      <c r="K32" s="110"/>
      <c r="L32" s="110"/>
      <c r="M32" s="44"/>
      <c r="N32" s="44"/>
      <c r="O32" s="63"/>
    </row>
    <row r="33" spans="1:15" s="124" customFormat="1" ht="15.75" customHeight="1" x14ac:dyDescent="0.25">
      <c r="A33" s="265" t="s">
        <v>163</v>
      </c>
      <c r="B33" s="177"/>
      <c r="C33" s="178"/>
      <c r="D33" s="178"/>
      <c r="E33" s="172"/>
      <c r="F33" s="178"/>
      <c r="G33" s="178"/>
      <c r="H33" s="254"/>
      <c r="I33" s="254"/>
      <c r="J33" s="110"/>
      <c r="K33" s="110"/>
      <c r="L33" s="110"/>
      <c r="M33" s="44"/>
      <c r="N33" s="44"/>
      <c r="O33" s="63"/>
    </row>
    <row r="34" spans="1:15" s="45" customFormat="1" ht="15.75" customHeight="1" x14ac:dyDescent="0.25">
      <c r="A34" s="217" t="s">
        <v>106</v>
      </c>
      <c r="B34" s="177"/>
      <c r="C34" s="178"/>
      <c r="D34" s="178"/>
      <c r="E34" s="172"/>
      <c r="F34" s="178"/>
      <c r="G34" s="178"/>
      <c r="H34" s="254"/>
      <c r="I34" s="254"/>
      <c r="J34" s="110"/>
      <c r="K34" s="110"/>
      <c r="L34" s="110"/>
      <c r="M34" s="44"/>
      <c r="N34" s="44"/>
      <c r="O34" s="63"/>
    </row>
    <row r="35" spans="1:15" s="124" customFormat="1" ht="15.75" customHeight="1" x14ac:dyDescent="0.25">
      <c r="A35" s="217" t="s">
        <v>107</v>
      </c>
      <c r="B35" s="177"/>
      <c r="C35" s="178"/>
      <c r="D35" s="178"/>
      <c r="E35" s="172"/>
      <c r="F35" s="178"/>
      <c r="G35" s="178"/>
      <c r="H35" s="254"/>
      <c r="I35" s="254"/>
      <c r="J35" s="110"/>
      <c r="K35" s="110"/>
      <c r="L35" s="110"/>
      <c r="M35" s="44"/>
      <c r="N35" s="44"/>
      <c r="O35" s="63"/>
    </row>
    <row r="36" spans="1:15" s="124" customFormat="1" ht="15.75" customHeight="1" x14ac:dyDescent="0.25">
      <c r="A36" s="242" t="s">
        <v>164</v>
      </c>
      <c r="B36" s="180"/>
      <c r="C36" s="180"/>
      <c r="D36" s="180"/>
      <c r="E36" s="180"/>
      <c r="F36" s="180"/>
      <c r="G36" s="178"/>
      <c r="H36" s="254"/>
      <c r="I36" s="254"/>
      <c r="J36" s="110"/>
      <c r="K36" s="110"/>
      <c r="L36" s="110"/>
      <c r="M36" s="44"/>
      <c r="N36" s="44"/>
      <c r="O36" s="63"/>
    </row>
    <row r="37" spans="1:15" s="124" customFormat="1" ht="15.75" customHeight="1" x14ac:dyDescent="0.25">
      <c r="A37" s="242"/>
      <c r="B37" s="180"/>
      <c r="C37" s="180"/>
      <c r="D37" s="180"/>
      <c r="E37" s="180"/>
      <c r="F37" s="180"/>
      <c r="G37" s="178"/>
      <c r="H37" s="254"/>
      <c r="I37" s="254"/>
      <c r="J37" s="110"/>
      <c r="K37" s="110"/>
      <c r="L37" s="110"/>
      <c r="M37" s="44"/>
      <c r="N37" s="44"/>
      <c r="O37" s="63"/>
    </row>
    <row r="38" spans="1:15" s="124" customFormat="1" x14ac:dyDescent="0.25">
      <c r="A38" s="273" t="s">
        <v>185</v>
      </c>
      <c r="B38" s="257"/>
      <c r="C38" s="257"/>
      <c r="D38" s="257"/>
      <c r="E38" s="257"/>
      <c r="F38" s="257"/>
      <c r="G38" s="257"/>
      <c r="H38" s="257"/>
      <c r="I38" s="257"/>
      <c r="J38" s="257"/>
      <c r="K38" s="44"/>
      <c r="L38" s="44"/>
      <c r="M38" s="44"/>
      <c r="N38" s="44"/>
      <c r="O38" s="63"/>
    </row>
    <row r="39" spans="1:15" s="124" customFormat="1" x14ac:dyDescent="0.25">
      <c r="A39" s="268" t="s">
        <v>183</v>
      </c>
      <c r="B39" s="257"/>
      <c r="C39" s="257"/>
      <c r="D39" s="257"/>
      <c r="E39" s="257"/>
      <c r="F39" s="257"/>
      <c r="G39" s="257"/>
      <c r="H39" s="257"/>
      <c r="I39" s="257"/>
      <c r="J39" s="257"/>
      <c r="K39" s="44"/>
      <c r="L39" s="44"/>
      <c r="M39" s="44"/>
      <c r="N39" s="44"/>
      <c r="O39" s="63"/>
    </row>
    <row r="40" spans="1:15" s="124" customFormat="1" x14ac:dyDescent="0.25">
      <c r="A40" s="268" t="s">
        <v>200</v>
      </c>
      <c r="B40" s="257"/>
      <c r="C40" s="257"/>
      <c r="D40" s="257"/>
      <c r="E40" s="257"/>
      <c r="F40" s="257"/>
      <c r="G40" s="257"/>
      <c r="H40" s="257"/>
      <c r="I40" s="257"/>
      <c r="J40" s="257"/>
      <c r="K40" s="44"/>
      <c r="L40" s="44"/>
      <c r="M40" s="44"/>
      <c r="N40" s="44"/>
      <c r="O40" s="63"/>
    </row>
    <row r="41" spans="1:15" s="124" customFormat="1" x14ac:dyDescent="0.25">
      <c r="A41" s="268" t="s">
        <v>184</v>
      </c>
      <c r="B41" s="257"/>
      <c r="C41" s="257"/>
      <c r="D41" s="257"/>
      <c r="E41" s="257"/>
      <c r="F41" s="257"/>
      <c r="G41" s="257"/>
      <c r="H41" s="257"/>
      <c r="I41" s="257"/>
      <c r="J41" s="257"/>
      <c r="K41" s="44"/>
      <c r="L41" s="44"/>
      <c r="M41" s="44"/>
      <c r="N41" s="44"/>
      <c r="O41" s="63"/>
    </row>
    <row r="42" spans="1:15" s="124" customFormat="1" x14ac:dyDescent="0.25">
      <c r="A42" s="268" t="s">
        <v>201</v>
      </c>
      <c r="B42" s="257"/>
      <c r="C42" s="257"/>
      <c r="D42" s="257"/>
      <c r="E42" s="257"/>
      <c r="F42" s="257"/>
      <c r="G42" s="257"/>
      <c r="H42" s="257"/>
      <c r="I42" s="257"/>
      <c r="J42" s="257"/>
      <c r="K42" s="44"/>
      <c r="L42" s="44"/>
      <c r="M42" s="44"/>
      <c r="N42" s="44"/>
      <c r="O42" s="63"/>
    </row>
    <row r="43" spans="1:15" s="124" customFormat="1" x14ac:dyDescent="0.25">
      <c r="A43" s="268" t="s">
        <v>186</v>
      </c>
      <c r="B43" s="257"/>
      <c r="C43" s="257"/>
      <c r="D43" s="257"/>
      <c r="E43" s="257"/>
      <c r="F43" s="257"/>
      <c r="G43" s="257"/>
      <c r="H43" s="257"/>
      <c r="I43" s="257"/>
      <c r="J43" s="257"/>
      <c r="K43" s="44"/>
      <c r="L43" s="44"/>
      <c r="M43" s="44"/>
      <c r="N43" s="44"/>
      <c r="O43" s="63"/>
    </row>
    <row r="44" spans="1:15" s="124" customFormat="1" x14ac:dyDescent="0.25">
      <c r="A44" s="171" t="s">
        <v>197</v>
      </c>
      <c r="B44" s="257"/>
      <c r="C44" s="257"/>
      <c r="D44" s="257"/>
      <c r="E44" s="257"/>
      <c r="F44" s="257"/>
      <c r="G44" s="257"/>
      <c r="H44" s="257"/>
      <c r="I44" s="257"/>
      <c r="J44" s="257"/>
      <c r="K44" s="44"/>
      <c r="L44" s="44"/>
      <c r="M44" s="44"/>
      <c r="N44" s="44"/>
      <c r="O44" s="63"/>
    </row>
    <row r="45" spans="1:15" s="124" customFormat="1" ht="15.75" customHeight="1" x14ac:dyDescent="0.25">
      <c r="A45" s="261"/>
      <c r="B45" s="253"/>
      <c r="C45" s="254"/>
      <c r="D45" s="254"/>
      <c r="E45" s="255"/>
      <c r="F45" s="254"/>
      <c r="G45" s="254"/>
      <c r="H45" s="254"/>
      <c r="I45" s="254"/>
      <c r="J45" s="110"/>
      <c r="K45" s="110"/>
      <c r="L45" s="110"/>
      <c r="M45" s="44"/>
      <c r="N45" s="44"/>
      <c r="O45" s="63"/>
    </row>
    <row r="46" spans="1:15" s="45" customFormat="1" ht="15.75" customHeight="1" x14ac:dyDescent="0.25">
      <c r="A46" s="256" t="s">
        <v>101</v>
      </c>
      <c r="B46" s="244"/>
      <c r="C46" s="245"/>
      <c r="D46" s="245"/>
      <c r="E46" s="246"/>
      <c r="F46" s="245"/>
      <c r="G46" s="245"/>
      <c r="H46" s="245"/>
      <c r="I46" s="245"/>
      <c r="J46" s="245"/>
      <c r="K46" s="245"/>
      <c r="L46" s="245"/>
      <c r="M46" s="246"/>
      <c r="N46" s="44"/>
      <c r="O46" s="63"/>
    </row>
    <row r="47" spans="1:15" s="45" customFormat="1" ht="15.75" customHeight="1" x14ac:dyDescent="0.25">
      <c r="A47" s="243" t="s">
        <v>158</v>
      </c>
      <c r="B47" s="244"/>
      <c r="C47" s="245"/>
      <c r="D47" s="245"/>
      <c r="E47" s="246"/>
      <c r="F47" s="245"/>
      <c r="G47" s="245"/>
      <c r="H47" s="245"/>
      <c r="I47" s="245"/>
      <c r="J47" s="245"/>
      <c r="K47" s="245"/>
      <c r="L47" s="245"/>
      <c r="M47" s="246"/>
      <c r="N47" s="44"/>
      <c r="O47" s="63"/>
    </row>
    <row r="48" spans="1:15" s="45" customFormat="1" ht="15.75" customHeight="1" x14ac:dyDescent="0.25">
      <c r="A48" s="243" t="s">
        <v>169</v>
      </c>
      <c r="B48" s="244"/>
      <c r="C48" s="245"/>
      <c r="D48" s="245"/>
      <c r="E48" s="246"/>
      <c r="F48" s="245"/>
      <c r="G48" s="245"/>
      <c r="H48" s="264"/>
      <c r="I48" s="245"/>
      <c r="J48" s="245"/>
      <c r="K48" s="245"/>
      <c r="L48" s="245"/>
      <c r="M48" s="246"/>
      <c r="N48" s="44"/>
      <c r="O48" s="63"/>
    </row>
    <row r="49" spans="1:15" s="124" customFormat="1" ht="15.75" customHeight="1" x14ac:dyDescent="0.25">
      <c r="A49" s="243" t="s">
        <v>159</v>
      </c>
      <c r="B49" s="244"/>
      <c r="C49" s="245"/>
      <c r="D49" s="245"/>
      <c r="E49" s="246"/>
      <c r="F49" s="245"/>
      <c r="G49" s="245"/>
      <c r="H49" s="245"/>
      <c r="I49" s="245"/>
      <c r="J49" s="245"/>
      <c r="K49" s="245"/>
      <c r="L49" s="245"/>
      <c r="M49" s="246"/>
      <c r="N49" s="44"/>
      <c r="O49" s="63"/>
    </row>
    <row r="50" spans="1:15" s="45" customFormat="1" ht="15.75" customHeight="1" x14ac:dyDescent="0.25">
      <c r="A50" s="243" t="s">
        <v>160</v>
      </c>
      <c r="B50" s="244"/>
      <c r="C50" s="245"/>
      <c r="D50" s="245"/>
      <c r="E50" s="246"/>
      <c r="F50" s="245"/>
      <c r="G50" s="245"/>
      <c r="H50" s="245"/>
      <c r="I50" s="245"/>
      <c r="J50" s="245"/>
      <c r="K50" s="245"/>
      <c r="L50" s="245"/>
      <c r="M50" s="246"/>
      <c r="N50" s="44"/>
      <c r="O50" s="63"/>
    </row>
    <row r="51" spans="1:15" s="45" customFormat="1" ht="15.75" customHeight="1" x14ac:dyDescent="0.25">
      <c r="A51" s="218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4"/>
      <c r="N51" s="44"/>
      <c r="O51" s="63"/>
    </row>
    <row r="52" spans="1:15" s="124" customFormat="1" ht="15.75" customHeight="1" x14ac:dyDescent="0.25">
      <c r="A52" s="256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4"/>
      <c r="N52" s="44"/>
      <c r="O52" s="63"/>
    </row>
    <row r="53" spans="1:15" s="20" customFormat="1" x14ac:dyDescent="0.25">
      <c r="A53" s="219" t="s">
        <v>165</v>
      </c>
      <c r="B53" s="180"/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257"/>
      <c r="N53" s="172"/>
      <c r="O53" s="72"/>
    </row>
    <row r="54" spans="1:15" s="20" customFormat="1" x14ac:dyDescent="0.25">
      <c r="A54" s="219" t="s">
        <v>166</v>
      </c>
      <c r="B54" s="180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257"/>
      <c r="N54" s="172"/>
      <c r="O54" s="72"/>
    </row>
    <row r="55" spans="1:15" s="56" customFormat="1" x14ac:dyDescent="0.25">
      <c r="A55" s="263" t="s">
        <v>38</v>
      </c>
      <c r="B55" s="257"/>
      <c r="C55" s="257"/>
      <c r="D55" s="257"/>
      <c r="E55" s="257"/>
      <c r="F55" s="257"/>
      <c r="G55" s="257"/>
      <c r="H55" s="257"/>
      <c r="I55" s="257"/>
      <c r="J55" s="257"/>
      <c r="K55" s="257"/>
      <c r="L55" s="257"/>
      <c r="M55" s="257"/>
      <c r="N55" s="172"/>
      <c r="O55" s="72"/>
    </row>
    <row r="56" spans="1:15" x14ac:dyDescent="0.25">
      <c r="A56" s="220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63"/>
    </row>
    <row r="57" spans="1:15" ht="15.75" x14ac:dyDescent="0.25">
      <c r="A57" s="256" t="s">
        <v>150</v>
      </c>
      <c r="B57" s="241"/>
      <c r="C57" s="241"/>
      <c r="D57" s="241"/>
      <c r="E57" s="241"/>
      <c r="F57" s="241"/>
      <c r="G57" s="44"/>
      <c r="H57" s="44"/>
      <c r="I57" s="44"/>
      <c r="J57" s="44"/>
      <c r="K57" s="44"/>
      <c r="L57" s="44"/>
      <c r="M57" s="44"/>
      <c r="N57" s="44"/>
      <c r="O57" s="63"/>
    </row>
    <row r="58" spans="1:15" x14ac:dyDescent="0.25">
      <c r="A58" s="220" t="s">
        <v>148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20" t="s">
        <v>167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ht="15.75" thickBot="1" x14ac:dyDescent="0.3">
      <c r="A60" s="221" t="s">
        <v>168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6"/>
    </row>
  </sheetData>
  <mergeCells count="1">
    <mergeCell ref="C5:D5"/>
  </mergeCells>
  <conditionalFormatting sqref="C7:D8 C10:D27 L7:L27 K7:K26 F7:J27">
    <cfRule type="expression" dxfId="563" priority="180">
      <formula>NOT(ISBLANK($B7))</formula>
    </cfRule>
  </conditionalFormatting>
  <conditionalFormatting sqref="C7:C8 C10:C27">
    <cfRule type="expression" dxfId="562" priority="178">
      <formula>ISTEXT($C7)</formula>
    </cfRule>
    <cfRule type="expression" dxfId="561" priority="179">
      <formula>NOT(ISBLANK($C7))</formula>
    </cfRule>
  </conditionalFormatting>
  <conditionalFormatting sqref="D7:D8 D10:D27">
    <cfRule type="expression" dxfId="560" priority="176">
      <formula>ISTEXT($D7)</formula>
    </cfRule>
    <cfRule type="expression" dxfId="559" priority="177">
      <formula>NOT(ISBLANK($D7))</formula>
    </cfRule>
  </conditionalFormatting>
  <conditionalFormatting sqref="F10:F27">
    <cfRule type="expression" dxfId="558" priority="172">
      <formula>ISTEXT($F10)</formula>
    </cfRule>
    <cfRule type="expression" dxfId="557" priority="173">
      <formula>NOT(ISBLANK($F10))</formula>
    </cfRule>
  </conditionalFormatting>
  <conditionalFormatting sqref="G10:G27">
    <cfRule type="expression" dxfId="556" priority="170">
      <formula>ISTEXT($G10)</formula>
    </cfRule>
    <cfRule type="expression" dxfId="555" priority="171">
      <formula>NOT(ISBLANK($G10))</formula>
    </cfRule>
  </conditionalFormatting>
  <conditionalFormatting sqref="H7:H8 H10:H27">
    <cfRule type="expression" dxfId="554" priority="168">
      <formula>ISTEXT($H7)</formula>
    </cfRule>
    <cfRule type="expression" dxfId="553" priority="169">
      <formula>NOT(ISBLANK($H7))</formula>
    </cfRule>
  </conditionalFormatting>
  <conditionalFormatting sqref="I10:I27">
    <cfRule type="expression" dxfId="552" priority="166">
      <formula>ISTEXT($I10)</formula>
    </cfRule>
    <cfRule type="expression" dxfId="551" priority="167">
      <formula>NOT(ISBLANK($I10))</formula>
    </cfRule>
  </conditionalFormatting>
  <conditionalFormatting sqref="J10:J27">
    <cfRule type="expression" dxfId="550" priority="162">
      <formula>ISTEXT($J10)</formula>
    </cfRule>
    <cfRule type="expression" dxfId="549" priority="163">
      <formula>NOT(ISBLANK($J10))</formula>
    </cfRule>
  </conditionalFormatting>
  <conditionalFormatting sqref="L27">
    <cfRule type="expression" dxfId="548" priority="160">
      <formula>ISTEXT(#REF!)</formula>
    </cfRule>
    <cfRule type="expression" dxfId="547" priority="161">
      <formula>NOT(ISBLANK(#REF!))</formula>
    </cfRule>
  </conditionalFormatting>
  <conditionalFormatting sqref="K27">
    <cfRule type="expression" dxfId="546" priority="144">
      <formula>NOT(ISBLANK($B27))</formula>
    </cfRule>
  </conditionalFormatting>
  <conditionalFormatting sqref="K27">
    <cfRule type="expression" dxfId="545" priority="181">
      <formula>ISTEXT(#REF!)</formula>
    </cfRule>
    <cfRule type="expression" dxfId="544" priority="182">
      <formula>NOT(ISBLANK(#REF!))</formula>
    </cfRule>
  </conditionalFormatting>
  <conditionalFormatting sqref="C9:D9">
    <cfRule type="expression" dxfId="543" priority="127">
      <formula>NOT(ISBLANK($B9))</formula>
    </cfRule>
  </conditionalFormatting>
  <conditionalFormatting sqref="C9">
    <cfRule type="expression" dxfId="542" priority="125">
      <formula>ISTEXT($C9)</formula>
    </cfRule>
    <cfRule type="expression" dxfId="541" priority="126">
      <formula>NOT(ISBLANK($C9))</formula>
    </cfRule>
  </conditionalFormatting>
  <conditionalFormatting sqref="D9">
    <cfRule type="expression" dxfId="540" priority="123">
      <formula>ISTEXT($D9)</formula>
    </cfRule>
    <cfRule type="expression" dxfId="539" priority="124">
      <formula>NOT(ISBLANK($D9))</formula>
    </cfRule>
  </conditionalFormatting>
  <conditionalFormatting sqref="F7:F9">
    <cfRule type="expression" dxfId="538" priority="119">
      <formula>ISTEXT($F7)</formula>
    </cfRule>
    <cfRule type="expression" dxfId="537" priority="120">
      <formula>NOT(ISBLANK($F7))</formula>
    </cfRule>
  </conditionalFormatting>
  <conditionalFormatting sqref="G7:G9">
    <cfRule type="expression" dxfId="536" priority="117">
      <formula>ISTEXT($G7)</formula>
    </cfRule>
    <cfRule type="expression" dxfId="535" priority="118">
      <formula>NOT(ISBLANK($G7))</formula>
    </cfRule>
  </conditionalFormatting>
  <conditionalFormatting sqref="H7:H9">
    <cfRule type="expression" dxfId="534" priority="115">
      <formula>ISTEXT($H7)</formula>
    </cfRule>
    <cfRule type="expression" dxfId="533" priority="116">
      <formula>NOT(ISBLANK($H7))</formula>
    </cfRule>
  </conditionalFormatting>
  <conditionalFormatting sqref="I7:I9">
    <cfRule type="expression" dxfId="532" priority="113">
      <formula>ISTEXT($I7)</formula>
    </cfRule>
    <cfRule type="expression" dxfId="531" priority="114">
      <formula>NOT(ISBLANK($I7))</formula>
    </cfRule>
  </conditionalFormatting>
  <conditionalFormatting sqref="J7:J9">
    <cfRule type="expression" dxfId="530" priority="109">
      <formula>ISTEXT($J7)</formula>
    </cfRule>
    <cfRule type="expression" dxfId="529" priority="110">
      <formula>NOT(ISBLANK($J7))</formula>
    </cfRule>
  </conditionalFormatting>
  <conditionalFormatting sqref="K7:L26">
    <cfRule type="expression" dxfId="528" priority="70">
      <formula>ISTEXT(K7)</formula>
    </cfRule>
    <cfRule type="expression" dxfId="527" priority="71">
      <formula>NOT(ISBLANK(K7))</formula>
    </cfRule>
  </conditionalFormatting>
  <conditionalFormatting sqref="E7:E26">
    <cfRule type="expression" dxfId="526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N4" sqref="N4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7"/>
      <c r="L1" s="5"/>
    </row>
    <row r="2" spans="1:13" s="112" customFormat="1" ht="15" customHeight="1" x14ac:dyDescent="0.25">
      <c r="A2" s="331" t="str">
        <f>'[1] Inf Conc'!A2</f>
        <v>Central Marin Sanitation Agency</v>
      </c>
      <c r="B2" s="332"/>
      <c r="C2" s="332"/>
      <c r="D2" s="332"/>
      <c r="E2" s="332"/>
      <c r="F2" s="332"/>
      <c r="G2" s="332"/>
      <c r="H2" s="332"/>
      <c r="I2" s="332"/>
      <c r="J2" s="333"/>
      <c r="L2" s="5"/>
    </row>
    <row r="3" spans="1:13" s="112" customFormat="1" ht="15.75" customHeight="1" thickBot="1" x14ac:dyDescent="0.3">
      <c r="A3" s="334" t="str">
        <f>'[1] Inf Conc'!A3</f>
        <v>Robert Cole, Environmental Services Manager, 415-459-1455 ext 142</v>
      </c>
      <c r="B3" s="335"/>
      <c r="C3" s="335"/>
      <c r="D3" s="335"/>
      <c r="E3" s="335"/>
      <c r="F3" s="335"/>
      <c r="G3" s="335"/>
      <c r="H3" s="335"/>
      <c r="I3" s="335"/>
      <c r="J3" s="336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2" t="s">
        <v>182</v>
      </c>
      <c r="B5" s="3" t="s">
        <v>0</v>
      </c>
      <c r="C5" s="350" t="s">
        <v>13</v>
      </c>
      <c r="D5" s="351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49"/>
      <c r="B6" s="8" t="s">
        <v>33</v>
      </c>
      <c r="C6" s="50" t="s">
        <v>14</v>
      </c>
      <c r="D6" s="51" t="s">
        <v>10</v>
      </c>
      <c r="E6" s="97"/>
      <c r="F6" s="94"/>
      <c r="G6" s="94"/>
      <c r="H6" s="94"/>
      <c r="I6" s="94"/>
      <c r="J6" s="94"/>
      <c r="K6" s="311" t="s">
        <v>70</v>
      </c>
      <c r="L6" s="96"/>
    </row>
    <row r="7" spans="1:13" x14ac:dyDescent="0.25">
      <c r="A7" s="128" t="str">
        <f>' Inf Conc'!A7</f>
        <v>Dry 2012</v>
      </c>
      <c r="B7" s="27">
        <f>' Inf Conc'!B7</f>
        <v>41101</v>
      </c>
      <c r="C7" s="128">
        <f>' Inf Conc'!C7</f>
        <v>8.1999999999999993</v>
      </c>
      <c r="D7" s="128">
        <f>' Inf Conc'!D7</f>
        <v>11.4</v>
      </c>
      <c r="E7" s="157">
        <f>IF(OR(' Inf Conc'!E7="",' Inf Conc'!E7=0)," ",' Inf Conc'!$C7*' Inf Conc'!E7*3.78)</f>
        <v>1948.1605919999997</v>
      </c>
      <c r="F7" s="157">
        <f>IF(' Inf Conc'!F7="", " ", ' Inf Conc'!$C7*' Inf Conc'!F7*3.78)</f>
        <v>1921.7519999999997</v>
      </c>
      <c r="G7" s="157">
        <f>IF(' Inf Conc'!G7="", " ", ' Inf Conc'!$C7*' Inf Conc'!G7*3.78)</f>
        <v>26.346599999999995</v>
      </c>
      <c r="H7" s="157">
        <f>IF(' Inf Conc'!H7="", " ", ' Inf Conc'!$C7*' Inf Conc'!H7*3.78)</f>
        <v>6.1991999999999992E-2</v>
      </c>
      <c r="I7" s="157">
        <f>IF(' Inf Conc'!I7="", " ", ' Inf Conc'!$C7*' Inf Conc'!I7*3.78)</f>
        <v>1270.8359999999998</v>
      </c>
      <c r="J7" s="157">
        <f>IF(' Inf Conc'!J7="", " ", ' Inf Conc'!$C7*' Inf Conc'!J7*3.78)</f>
        <v>269.66519999999997</v>
      </c>
      <c r="K7" s="157">
        <f>IF(' Inf Conc'!K7="", " ", ' Inf Conc'!$D7*' Inf Conc'!K7*3.78)</f>
        <v>185.29559999999998</v>
      </c>
      <c r="L7" s="157">
        <f>IF(' Inf Conc'!L7="", " ", ' Inf Conc'!$C7*' Inf Conc'!L7*3.78)</f>
        <v>12274.415999999999</v>
      </c>
    </row>
    <row r="8" spans="1:13" x14ac:dyDescent="0.25">
      <c r="A8" s="128" t="str">
        <f>' Inf Conc'!A8</f>
        <v>Wet 2012/13</v>
      </c>
      <c r="B8" s="27">
        <f>' Inf Conc'!B8</f>
        <v>41319</v>
      </c>
      <c r="C8" s="128">
        <f>' Inf Conc'!C8</f>
        <v>10.02</v>
      </c>
      <c r="D8" s="128">
        <f>' Inf Conc'!D8</f>
        <v>13.4</v>
      </c>
      <c r="E8" s="157">
        <f>IF(OR(' Inf Conc'!E8="",' Inf Conc'!E8=0)," ",' Inf Conc'!$C8*' Inf Conc'!E8*3.78)</f>
        <v>1861.2069839999999</v>
      </c>
      <c r="F8" s="157">
        <f>IF(' Inf Conc'!F8="", " ", ' Inf Conc'!$C8*' Inf Conc'!F8*3.78)</f>
        <v>1855.9043999999997</v>
      </c>
      <c r="G8" s="157">
        <f>IF(' Inf Conc'!G8="", " ", ' Inf Conc'!$C8*' Inf Conc'!G8*3.78)</f>
        <v>0.75751199999999996</v>
      </c>
      <c r="H8" s="157">
        <f>IF(' Inf Conc'!H8="", " ", ' Inf Conc'!$C8*' Inf Conc'!H8*3.78)</f>
        <v>4.5450719999999993</v>
      </c>
      <c r="I8" s="157">
        <f>IF(' Inf Conc'!I8="", " ", ' Inf Conc'!$C8*' Inf Conc'!I8*3.78)</f>
        <v>1287.7703999999999</v>
      </c>
      <c r="J8" s="157">
        <f>IF(' Inf Conc'!J8="", " ", ' Inf Conc'!$C8*' Inf Conc'!J8*3.78)</f>
        <v>215.89091999999997</v>
      </c>
      <c r="K8" s="157">
        <f>IF(' Inf Conc'!K8="", " ", ' Inf Conc'!$D8*' Inf Conc'!K8*3.78)</f>
        <v>212.73839999999998</v>
      </c>
      <c r="L8" s="157">
        <f>IF(' Inf Conc'!L8="", " ", ' Inf Conc'!$C8*' Inf Conc'!L8*3.78)</f>
        <v>14127.5988</v>
      </c>
    </row>
    <row r="9" spans="1:13" x14ac:dyDescent="0.25">
      <c r="A9" s="128">
        <f>' Inf Conc'!A9</f>
        <v>0</v>
      </c>
      <c r="B9" s="27">
        <f>' Inf Conc'!B9</f>
        <v>0</v>
      </c>
      <c r="C9" s="128">
        <f>' Inf Conc'!C9</f>
        <v>0</v>
      </c>
      <c r="D9" s="128">
        <f>' Inf Conc'!D9</f>
        <v>0</v>
      </c>
      <c r="E9" s="157" t="str">
        <f>IF(OR(' Inf Conc'!E9="",' Inf Conc'!E9=0)," ",' Inf Conc'!$C9*' Inf Conc'!E9*3.78)</f>
        <v xml:space="preserve"> </v>
      </c>
      <c r="F9" s="157" t="str">
        <f>IF(' Inf Conc'!F9="", " ", ' Inf Conc'!$C9*' Inf Conc'!F9*3.78)</f>
        <v xml:space="preserve"> </v>
      </c>
      <c r="G9" s="157" t="str">
        <f>IF(' Inf Conc'!G9="", " ", ' Inf Conc'!$C9*' Inf Conc'!G9*3.78)</f>
        <v xml:space="preserve"> </v>
      </c>
      <c r="H9" s="157" t="str">
        <f>IF(' Inf Conc'!H9="", " ", ' Inf Conc'!$C9*' Inf Conc'!H9*3.78)</f>
        <v xml:space="preserve"> </v>
      </c>
      <c r="I9" s="157" t="str">
        <f>IF(' Inf Conc'!I9="", " ", ' Inf Conc'!$C9*' Inf Conc'!I9*3.78)</f>
        <v xml:space="preserve"> </v>
      </c>
      <c r="J9" s="157" t="str">
        <f>IF(' Inf Conc'!J9="", " ", ' Inf Conc'!$C9*' Inf Conc'!J9*3.78)</f>
        <v xml:space="preserve"> </v>
      </c>
      <c r="K9" s="157" t="str">
        <f>IF(' Inf Conc'!K9="", " ", ' Inf Conc'!$D9*' Inf Conc'!K9*3.78)</f>
        <v xml:space="preserve"> </v>
      </c>
      <c r="L9" s="157" t="str">
        <f>IF(' Inf Conc'!L9="", " ", ' Inf Conc'!$C9*' Inf Conc'!L9*3.78)</f>
        <v xml:space="preserve"> </v>
      </c>
    </row>
    <row r="10" spans="1:13" x14ac:dyDescent="0.25">
      <c r="A10" s="128">
        <f>' Inf Conc'!A10</f>
        <v>0</v>
      </c>
      <c r="B10" s="27">
        <f>' Inf Conc'!B10</f>
        <v>0</v>
      </c>
      <c r="C10" s="128">
        <f>' Inf Conc'!C10</f>
        <v>0</v>
      </c>
      <c r="D10" s="128">
        <f>' Inf Conc'!D10</f>
        <v>0</v>
      </c>
      <c r="E10" s="157" t="str">
        <f>IF(OR(' Inf Conc'!E10="",' Inf Conc'!E10=0)," ",' Inf Conc'!$C10*' Inf Conc'!E10*3.78)</f>
        <v xml:space="preserve"> </v>
      </c>
      <c r="F10" s="157" t="str">
        <f>IF(' Inf Conc'!F10="", " ", ' Inf Conc'!$C10*' Inf Conc'!F10*3.78)</f>
        <v xml:space="preserve"> </v>
      </c>
      <c r="G10" s="157" t="str">
        <f>IF(' Inf Conc'!G10="", " ", ' Inf Conc'!$C10*' Inf Conc'!G10*3.78)</f>
        <v xml:space="preserve"> </v>
      </c>
      <c r="H10" s="157" t="str">
        <f>IF(' Inf Conc'!H10="", " ", ' Inf Conc'!$C10*' Inf Conc'!H10*3.78)</f>
        <v xml:space="preserve"> </v>
      </c>
      <c r="I10" s="157" t="str">
        <f>IF(' Inf Conc'!I10="", " ", ' Inf Conc'!$C10*' Inf Conc'!I10*3.78)</f>
        <v xml:space="preserve"> </v>
      </c>
      <c r="J10" s="157" t="str">
        <f>IF(' Inf Conc'!J10="", " ", ' Inf Conc'!$C10*' Inf Conc'!J10*3.78)</f>
        <v xml:space="preserve"> </v>
      </c>
      <c r="K10" s="157" t="str">
        <f>IF(' Inf Conc'!K10="", " ", ' Inf Conc'!$D10*' Inf Conc'!K10*3.78)</f>
        <v xml:space="preserve"> </v>
      </c>
      <c r="L10" s="157" t="str">
        <f>IF(' Inf Conc'!L10="", " ", ' Inf Conc'!$C10*' Inf Conc'!L10*3.78)</f>
        <v xml:space="preserve"> </v>
      </c>
    </row>
    <row r="11" spans="1:13" x14ac:dyDescent="0.25">
      <c r="A11" s="128">
        <f>' Inf Conc'!A11</f>
        <v>0</v>
      </c>
      <c r="B11" s="27">
        <f>' Inf Conc'!B11</f>
        <v>0</v>
      </c>
      <c r="C11" s="128">
        <f>' Inf Conc'!C11</f>
        <v>0</v>
      </c>
      <c r="D11" s="128">
        <f>' Inf Conc'!D11</f>
        <v>0</v>
      </c>
      <c r="E11" s="157" t="str">
        <f>IF(OR(' Inf Conc'!E11="",' Inf Conc'!E11=0)," ",' Inf Conc'!$C11*' Inf Conc'!E11*3.78)</f>
        <v xml:space="preserve"> </v>
      </c>
      <c r="F11" s="157" t="str">
        <f>IF(' Inf Conc'!F11="", " ", ' Inf Conc'!$C11*' Inf Conc'!F11*3.78)</f>
        <v xml:space="preserve"> </v>
      </c>
      <c r="G11" s="157" t="str">
        <f>IF(' Inf Conc'!G11="", " ", ' Inf Conc'!$C11*' Inf Conc'!G11*3.78)</f>
        <v xml:space="preserve"> </v>
      </c>
      <c r="H11" s="157" t="str">
        <f>IF(' Inf Conc'!H11="", " ", ' Inf Conc'!$C11*' Inf Conc'!H11*3.78)</f>
        <v xml:space="preserve"> </v>
      </c>
      <c r="I11" s="157" t="str">
        <f>IF(' Inf Conc'!I11="", " ", ' Inf Conc'!$C11*' Inf Conc'!I11*3.78)</f>
        <v xml:space="preserve"> </v>
      </c>
      <c r="J11" s="157" t="str">
        <f>IF(' Inf Conc'!J11="", " ", ' Inf Conc'!$C11*' Inf Conc'!J11*3.78)</f>
        <v xml:space="preserve"> </v>
      </c>
      <c r="K11" s="157" t="str">
        <f>IF(' Inf Conc'!K11="", " ", ' Inf Conc'!$D11*' Inf Conc'!K11*3.78)</f>
        <v xml:space="preserve"> </v>
      </c>
      <c r="L11" s="157" t="str">
        <f>IF(' Inf Conc'!L11="", " ", ' Inf Conc'!$C11*' Inf Conc'!L11*3.78)</f>
        <v xml:space="preserve"> </v>
      </c>
    </row>
    <row r="12" spans="1:13" x14ac:dyDescent="0.25">
      <c r="A12" s="128">
        <f>' Inf Conc'!A12</f>
        <v>0</v>
      </c>
      <c r="B12" s="27">
        <f>' Inf Conc'!B12</f>
        <v>0</v>
      </c>
      <c r="C12" s="128">
        <f>' Inf Conc'!C12</f>
        <v>0</v>
      </c>
      <c r="D12" s="128">
        <f>' Inf Conc'!D12</f>
        <v>0</v>
      </c>
      <c r="E12" s="157" t="str">
        <f>IF(OR(' Inf Conc'!E12="",' Inf Conc'!E12=0)," ",' Inf Conc'!$C12*' Inf Conc'!E12*3.78)</f>
        <v xml:space="preserve"> </v>
      </c>
      <c r="F12" s="157" t="str">
        <f>IF(' Inf Conc'!F12="", " ", ' Inf Conc'!$C12*' Inf Conc'!F12*3.78)</f>
        <v xml:space="preserve"> </v>
      </c>
      <c r="G12" s="157" t="str">
        <f>IF(' Inf Conc'!G12="", " ", ' Inf Conc'!$C12*' Inf Conc'!G12*3.78)</f>
        <v xml:space="preserve"> </v>
      </c>
      <c r="H12" s="157" t="str">
        <f>IF(' Inf Conc'!H12="", " ", ' Inf Conc'!$C12*' Inf Conc'!H12*3.78)</f>
        <v xml:space="preserve"> </v>
      </c>
      <c r="I12" s="157" t="str">
        <f>IF(' Inf Conc'!I12="", " ", ' Inf Conc'!$C12*' Inf Conc'!I12*3.78)</f>
        <v xml:space="preserve"> </v>
      </c>
      <c r="J12" s="157" t="str">
        <f>IF(' Inf Conc'!J12="", " ", ' Inf Conc'!$C12*' Inf Conc'!J12*3.78)</f>
        <v xml:space="preserve"> </v>
      </c>
      <c r="K12" s="157" t="str">
        <f>IF(' Inf Conc'!K12="", " ", ' Inf Conc'!$D12*' Inf Conc'!K12*3.78)</f>
        <v xml:space="preserve"> </v>
      </c>
      <c r="L12" s="157" t="str">
        <f>IF(' Inf Conc'!L12="", " ", ' Inf Conc'!$C12*' Inf Conc'!L12*3.78)</f>
        <v xml:space="preserve"> </v>
      </c>
    </row>
    <row r="13" spans="1:13" s="112" customFormat="1" x14ac:dyDescent="0.25">
      <c r="A13" s="128">
        <f>' Inf Conc'!A13</f>
        <v>0</v>
      </c>
      <c r="B13" s="27">
        <f>' Inf Conc'!B13</f>
        <v>0</v>
      </c>
      <c r="C13" s="128">
        <f>' Inf Conc'!C13</f>
        <v>0</v>
      </c>
      <c r="D13" s="128">
        <f>' Inf Conc'!D13</f>
        <v>0</v>
      </c>
      <c r="E13" s="157" t="str">
        <f>IF(OR(' Inf Conc'!E13="",' Inf Conc'!E13=0)," ",' Inf Conc'!$C13*' Inf Conc'!E13*3.78)</f>
        <v xml:space="preserve"> </v>
      </c>
      <c r="F13" s="157" t="str">
        <f>IF(' Inf Conc'!F13="", " ", ' Inf Conc'!$C13*' Inf Conc'!F13*3.78)</f>
        <v xml:space="preserve"> </v>
      </c>
      <c r="G13" s="157" t="str">
        <f>IF(' Inf Conc'!G13="", " ", ' Inf Conc'!$C13*' Inf Conc'!G13*3.78)</f>
        <v xml:space="preserve"> </v>
      </c>
      <c r="H13" s="157" t="str">
        <f>IF(' Inf Conc'!H13="", " ", ' Inf Conc'!$C13*' Inf Conc'!H13*3.78)</f>
        <v xml:space="preserve"> </v>
      </c>
      <c r="I13" s="157" t="str">
        <f>IF(' Inf Conc'!I13="", " ", ' Inf Conc'!$C13*' Inf Conc'!I13*3.78)</f>
        <v xml:space="preserve"> </v>
      </c>
      <c r="J13" s="157" t="str">
        <f>IF(' Inf Conc'!J13="", " ", ' Inf Conc'!$C13*' Inf Conc'!J13*3.78)</f>
        <v xml:space="preserve"> </v>
      </c>
      <c r="K13" s="157" t="str">
        <f>IF(' Inf Conc'!K13="", " ", ' Inf Conc'!$D13*' Inf Conc'!K13*3.78)</f>
        <v xml:space="preserve"> </v>
      </c>
      <c r="L13" s="157" t="str">
        <f>IF(' Inf Conc'!L13="", " ", ' Inf Conc'!$C13*' Inf Conc'!L13*3.78)</f>
        <v xml:space="preserve"> </v>
      </c>
    </row>
    <row r="14" spans="1:13" s="112" customFormat="1" x14ac:dyDescent="0.25">
      <c r="A14" s="128">
        <f>' Inf Conc'!A14</f>
        <v>0</v>
      </c>
      <c r="B14" s="27">
        <f>' Inf Conc'!B14</f>
        <v>0</v>
      </c>
      <c r="C14" s="128">
        <f>' Inf Conc'!C14</f>
        <v>0</v>
      </c>
      <c r="D14" s="128">
        <f>' Inf Conc'!D14</f>
        <v>0</v>
      </c>
      <c r="E14" s="157" t="str">
        <f>IF(OR(' Inf Conc'!E14="",' Inf Conc'!E14=0)," ",' Inf Conc'!$C14*' Inf Conc'!E14*3.78)</f>
        <v xml:space="preserve"> </v>
      </c>
      <c r="F14" s="157" t="str">
        <f>IF(' Inf Conc'!F14="", " ", ' Inf Conc'!$C14*' Inf Conc'!F14*3.78)</f>
        <v xml:space="preserve"> </v>
      </c>
      <c r="G14" s="157" t="str">
        <f>IF(' Inf Conc'!G14="", " ", ' Inf Conc'!$C14*' Inf Conc'!G14*3.78)</f>
        <v xml:space="preserve"> </v>
      </c>
      <c r="H14" s="157" t="str">
        <f>IF(' Inf Conc'!H14="", " ", ' Inf Conc'!$C14*' Inf Conc'!H14*3.78)</f>
        <v xml:space="preserve"> </v>
      </c>
      <c r="I14" s="157" t="str">
        <f>IF(' Inf Conc'!I14="", " ", ' Inf Conc'!$C14*' Inf Conc'!I14*3.78)</f>
        <v xml:space="preserve"> </v>
      </c>
      <c r="J14" s="157" t="str">
        <f>IF(' Inf Conc'!J14="", " ", ' Inf Conc'!$C14*' Inf Conc'!J14*3.78)</f>
        <v xml:space="preserve"> </v>
      </c>
      <c r="K14" s="157" t="str">
        <f>IF(' Inf Conc'!K14="", " ", ' Inf Conc'!$D14*' Inf Conc'!K14*3.78)</f>
        <v xml:space="preserve"> </v>
      </c>
      <c r="L14" s="157" t="str">
        <f>IF(' Inf Conc'!L14="", " ", ' Inf Conc'!$C14*' Inf Conc'!L14*3.78)</f>
        <v xml:space="preserve"> </v>
      </c>
    </row>
    <row r="15" spans="1:13" s="112" customFormat="1" x14ac:dyDescent="0.25">
      <c r="A15" s="128">
        <f>' Inf Conc'!A15</f>
        <v>0</v>
      </c>
      <c r="B15" s="27">
        <f>' Inf Conc'!B15</f>
        <v>0</v>
      </c>
      <c r="C15" s="128">
        <f>' Inf Conc'!C15</f>
        <v>0</v>
      </c>
      <c r="D15" s="128">
        <f>' Inf Conc'!D15</f>
        <v>0</v>
      </c>
      <c r="E15" s="157" t="str">
        <f>IF(OR(' Inf Conc'!E15="",' Inf Conc'!E15=0)," ",' Inf Conc'!$C15*' Inf Conc'!E15*3.78)</f>
        <v xml:space="preserve"> </v>
      </c>
      <c r="F15" s="157" t="str">
        <f>IF(' Inf Conc'!F15="", " ", ' Inf Conc'!$C15*' Inf Conc'!F15*3.78)</f>
        <v xml:space="preserve"> </v>
      </c>
      <c r="G15" s="157" t="str">
        <f>IF(' Inf Conc'!G15="", " ", ' Inf Conc'!$C15*' Inf Conc'!G15*3.78)</f>
        <v xml:space="preserve"> </v>
      </c>
      <c r="H15" s="157" t="str">
        <f>IF(' Inf Conc'!H15="", " ", ' Inf Conc'!$C15*' Inf Conc'!H15*3.78)</f>
        <v xml:space="preserve"> </v>
      </c>
      <c r="I15" s="157" t="str">
        <f>IF(' Inf Conc'!I15="", " ", ' Inf Conc'!$C15*' Inf Conc'!I15*3.78)</f>
        <v xml:space="preserve"> </v>
      </c>
      <c r="J15" s="157" t="str">
        <f>IF(' Inf Conc'!J15="", " ", ' Inf Conc'!$C15*' Inf Conc'!J15*3.78)</f>
        <v xml:space="preserve"> </v>
      </c>
      <c r="K15" s="157" t="str">
        <f>IF(' Inf Conc'!K15="", " ", ' Inf Conc'!$D15*' Inf Conc'!K15*3.78)</f>
        <v xml:space="preserve"> </v>
      </c>
      <c r="L15" s="157" t="str">
        <f>IF(' Inf Conc'!L15="", " ", ' Inf Conc'!$C15*' Inf Conc'!L15*3.78)</f>
        <v xml:space="preserve"> </v>
      </c>
    </row>
    <row r="16" spans="1:13" s="112" customFormat="1" x14ac:dyDescent="0.25">
      <c r="A16" s="128">
        <f>' Inf Conc'!A16</f>
        <v>0</v>
      </c>
      <c r="B16" s="27">
        <f>' Inf Conc'!B16</f>
        <v>0</v>
      </c>
      <c r="C16" s="128">
        <f>' Inf Conc'!C16</f>
        <v>0</v>
      </c>
      <c r="D16" s="128">
        <f>' Inf Conc'!D16</f>
        <v>0</v>
      </c>
      <c r="E16" s="157" t="str">
        <f>IF(OR(' Inf Conc'!E16="",' Inf Conc'!E16=0)," ",' Inf Conc'!$C16*' Inf Conc'!E16*3.78)</f>
        <v xml:space="preserve"> </v>
      </c>
      <c r="F16" s="157" t="str">
        <f>IF(' Inf Conc'!F16="", " ", ' Inf Conc'!$C16*' Inf Conc'!F16*3.78)</f>
        <v xml:space="preserve"> </v>
      </c>
      <c r="G16" s="157" t="str">
        <f>IF(' Inf Conc'!G16="", " ", ' Inf Conc'!$C16*' Inf Conc'!G16*3.78)</f>
        <v xml:space="preserve"> </v>
      </c>
      <c r="H16" s="157" t="str">
        <f>IF(' Inf Conc'!H16="", " ", ' Inf Conc'!$C16*' Inf Conc'!H16*3.78)</f>
        <v xml:space="preserve"> </v>
      </c>
      <c r="I16" s="157" t="str">
        <f>IF(' Inf Conc'!I16="", " ", ' Inf Conc'!$C16*' Inf Conc'!I16*3.78)</f>
        <v xml:space="preserve"> </v>
      </c>
      <c r="J16" s="157" t="str">
        <f>IF(' Inf Conc'!J16="", " ", ' Inf Conc'!$C16*' Inf Conc'!J16*3.78)</f>
        <v xml:space="preserve"> </v>
      </c>
      <c r="K16" s="157" t="str">
        <f>IF(' Inf Conc'!K16="", " ", ' Inf Conc'!$D16*' Inf Conc'!K16*3.78)</f>
        <v xml:space="preserve"> </v>
      </c>
      <c r="L16" s="157" t="str">
        <f>IF(' Inf Conc'!L16="", " ", ' Inf Conc'!$C16*' Inf Conc'!L16*3.78)</f>
        <v xml:space="preserve"> </v>
      </c>
    </row>
    <row r="17" spans="1:18" s="112" customFormat="1" x14ac:dyDescent="0.25">
      <c r="A17" s="128">
        <f>' Inf Conc'!A17</f>
        <v>0</v>
      </c>
      <c r="B17" s="27">
        <f>' Inf Conc'!B17</f>
        <v>0</v>
      </c>
      <c r="C17" s="128">
        <f>' Inf Conc'!C17</f>
        <v>0</v>
      </c>
      <c r="D17" s="128">
        <f>' Inf Conc'!D17</f>
        <v>0</v>
      </c>
      <c r="E17" s="157" t="str">
        <f>IF(OR(' Inf Conc'!E17="",' Inf Conc'!E17=0)," ",' Inf Conc'!$C17*' Inf Conc'!E17*3.78)</f>
        <v xml:space="preserve"> </v>
      </c>
      <c r="F17" s="157" t="str">
        <f>IF(' Inf Conc'!F17="", " ", ' Inf Conc'!$C17*' Inf Conc'!F17*3.78)</f>
        <v xml:space="preserve"> </v>
      </c>
      <c r="G17" s="157" t="str">
        <f>IF(' Inf Conc'!G17="", " ", ' Inf Conc'!$C17*' Inf Conc'!G17*3.78)</f>
        <v xml:space="preserve"> </v>
      </c>
      <c r="H17" s="157" t="str">
        <f>IF(' Inf Conc'!H17="", " ", ' Inf Conc'!$C17*' Inf Conc'!H17*3.78)</f>
        <v xml:space="preserve"> </v>
      </c>
      <c r="I17" s="157" t="str">
        <f>IF(' Inf Conc'!I17="", " ", ' Inf Conc'!$C17*' Inf Conc'!I17*3.78)</f>
        <v xml:space="preserve"> </v>
      </c>
      <c r="J17" s="157" t="str">
        <f>IF(' Inf Conc'!J17="", " ", ' Inf Conc'!$C17*' Inf Conc'!J17*3.78)</f>
        <v xml:space="preserve"> </v>
      </c>
      <c r="K17" s="157" t="str">
        <f>IF(' Inf Conc'!K17="", " ", ' Inf Conc'!$D17*' Inf Conc'!K17*3.78)</f>
        <v xml:space="preserve"> </v>
      </c>
      <c r="L17" s="157" t="str">
        <f>IF(' Inf Conc'!L17="", " ", ' Inf Conc'!$C17*' Inf Conc'!L17*3.78)</f>
        <v xml:space="preserve"> </v>
      </c>
    </row>
    <row r="18" spans="1:18" s="112" customFormat="1" x14ac:dyDescent="0.25">
      <c r="A18" s="128">
        <f>' Inf Conc'!A18</f>
        <v>0</v>
      </c>
      <c r="B18" s="27">
        <f>' Inf Conc'!B18</f>
        <v>0</v>
      </c>
      <c r="C18" s="128">
        <f>' Inf Conc'!C18</f>
        <v>0</v>
      </c>
      <c r="D18" s="128">
        <f>' Inf Conc'!D18</f>
        <v>0</v>
      </c>
      <c r="E18" s="157" t="str">
        <f>IF(OR(' Inf Conc'!E18="",' Inf Conc'!E18=0)," ",' Inf Conc'!$C18*' Inf Conc'!E18*3.78)</f>
        <v xml:space="preserve"> </v>
      </c>
      <c r="F18" s="157" t="str">
        <f>IF(' Inf Conc'!F18="", " ", ' Inf Conc'!$C18*' Inf Conc'!F18*3.78)</f>
        <v xml:space="preserve"> </v>
      </c>
      <c r="G18" s="157" t="str">
        <f>IF(' Inf Conc'!G18="", " ", ' Inf Conc'!$C18*' Inf Conc'!G18*3.78)</f>
        <v xml:space="preserve"> </v>
      </c>
      <c r="H18" s="157" t="str">
        <f>IF(' Inf Conc'!H18="", " ", ' Inf Conc'!$C18*' Inf Conc'!H18*3.78)</f>
        <v xml:space="preserve"> </v>
      </c>
      <c r="I18" s="157" t="str">
        <f>IF(' Inf Conc'!I18="", " ", ' Inf Conc'!$C18*' Inf Conc'!I18*3.78)</f>
        <v xml:space="preserve"> </v>
      </c>
      <c r="J18" s="157" t="str">
        <f>IF(' Inf Conc'!J18="", " ", ' Inf Conc'!$C18*' Inf Conc'!J18*3.78)</f>
        <v xml:space="preserve"> </v>
      </c>
      <c r="K18" s="157" t="str">
        <f>IF(' Inf Conc'!K18="", " ", ' Inf Conc'!$D18*' Inf Conc'!K18*3.78)</f>
        <v xml:space="preserve"> </v>
      </c>
      <c r="L18" s="157" t="str">
        <f>IF(' Inf Conc'!L18="", " ", ' Inf Conc'!$C18*' Inf Conc'!L18*3.78)</f>
        <v xml:space="preserve"> </v>
      </c>
    </row>
    <row r="19" spans="1:18" s="112" customFormat="1" x14ac:dyDescent="0.25">
      <c r="A19" s="128">
        <f>' Inf Conc'!A19</f>
        <v>0</v>
      </c>
      <c r="B19" s="27">
        <f>' Inf Conc'!B19</f>
        <v>0</v>
      </c>
      <c r="C19" s="128">
        <f>' Inf Conc'!C19</f>
        <v>0</v>
      </c>
      <c r="D19" s="128">
        <f>' Inf Conc'!D19</f>
        <v>0</v>
      </c>
      <c r="E19" s="157" t="str">
        <f>IF(OR(' Inf Conc'!E19="",' Inf Conc'!E19=0)," ",' Inf Conc'!$C19*' Inf Conc'!E19*3.78)</f>
        <v xml:space="preserve"> </v>
      </c>
      <c r="F19" s="157" t="str">
        <f>IF(' Inf Conc'!F19="", " ", ' Inf Conc'!$C19*' Inf Conc'!F19*3.78)</f>
        <v xml:space="preserve"> </v>
      </c>
      <c r="G19" s="157" t="str">
        <f>IF(' Inf Conc'!G19="", " ", ' Inf Conc'!$C19*' Inf Conc'!G19*3.78)</f>
        <v xml:space="preserve"> </v>
      </c>
      <c r="H19" s="157" t="str">
        <f>IF(' Inf Conc'!H19="", " ", ' Inf Conc'!$C19*' Inf Conc'!H19*3.78)</f>
        <v xml:space="preserve"> </v>
      </c>
      <c r="I19" s="157" t="str">
        <f>IF(' Inf Conc'!I19="", " ", ' Inf Conc'!$C19*' Inf Conc'!I19*3.78)</f>
        <v xml:space="preserve"> </v>
      </c>
      <c r="J19" s="157" t="str">
        <f>IF(' Inf Conc'!J19="", " ", ' Inf Conc'!$C19*' Inf Conc'!J19*3.78)</f>
        <v xml:space="preserve"> </v>
      </c>
      <c r="K19" s="157" t="str">
        <f>IF(' Inf Conc'!K19="", " ", ' Inf Conc'!$D19*' Inf Conc'!K19*3.78)</f>
        <v xml:space="preserve"> </v>
      </c>
      <c r="L19" s="157" t="str">
        <f>IF(' Inf Conc'!L19="", " ", ' Inf Conc'!$C19*' Inf Conc'!L19*3.78)</f>
        <v xml:space="preserve"> </v>
      </c>
    </row>
    <row r="20" spans="1:18" x14ac:dyDescent="0.25">
      <c r="A20" s="128">
        <f>' Inf Conc'!A20</f>
        <v>0</v>
      </c>
      <c r="B20" s="27">
        <f>' Inf Conc'!B20</f>
        <v>0</v>
      </c>
      <c r="C20" s="128">
        <f>' Inf Conc'!C20</f>
        <v>0</v>
      </c>
      <c r="D20" s="128">
        <f>' Inf Conc'!D20</f>
        <v>0</v>
      </c>
      <c r="E20" s="157" t="str">
        <f>IF(OR(' Inf Conc'!E20="",' Inf Conc'!E20=0)," ",' Inf Conc'!$C20*' Inf Conc'!E20*3.78)</f>
        <v xml:space="preserve"> </v>
      </c>
      <c r="F20" s="157" t="str">
        <f>IF(' Inf Conc'!F20="", " ", ' Inf Conc'!$C20*' Inf Conc'!F20*3.78)</f>
        <v xml:space="preserve"> </v>
      </c>
      <c r="G20" s="157" t="str">
        <f>IF(' Inf Conc'!G20="", " ", ' Inf Conc'!$C20*' Inf Conc'!G20*3.78)</f>
        <v xml:space="preserve"> </v>
      </c>
      <c r="H20" s="157" t="str">
        <f>IF(' Inf Conc'!H20="", " ", ' Inf Conc'!$C20*' Inf Conc'!H20*3.78)</f>
        <v xml:space="preserve"> </v>
      </c>
      <c r="I20" s="157" t="str">
        <f>IF(' Inf Conc'!I20="", " ", ' Inf Conc'!$C20*' Inf Conc'!I20*3.78)</f>
        <v xml:space="preserve"> </v>
      </c>
      <c r="J20" s="157" t="str">
        <f>IF(' Inf Conc'!J20="", " ", ' Inf Conc'!$C20*' Inf Conc'!J20*3.78)</f>
        <v xml:space="preserve"> </v>
      </c>
      <c r="K20" s="157" t="str">
        <f>IF(' Inf Conc'!K20="", " ", ' Inf Conc'!$D20*' Inf Conc'!K20*3.78)</f>
        <v xml:space="preserve"> </v>
      </c>
      <c r="L20" s="157" t="str">
        <f>IF(' Inf Conc'!L20="", " ", ' Inf Conc'!$C20*' Inf Conc'!L20*3.78)</f>
        <v xml:space="preserve"> </v>
      </c>
    </row>
    <row r="21" spans="1:18" x14ac:dyDescent="0.25">
      <c r="A21" s="128">
        <f>' Inf Conc'!A21</f>
        <v>0</v>
      </c>
      <c r="B21" s="27">
        <f>' Inf Conc'!B21</f>
        <v>0</v>
      </c>
      <c r="C21" s="128">
        <f>' Inf Conc'!C21</f>
        <v>0</v>
      </c>
      <c r="D21" s="128">
        <f>' Inf Conc'!D21</f>
        <v>0</v>
      </c>
      <c r="E21" s="157" t="str">
        <f>IF(OR(' Inf Conc'!E21="",' Inf Conc'!E21=0)," ",' Inf Conc'!$C21*' Inf Conc'!E21*3.78)</f>
        <v xml:space="preserve"> </v>
      </c>
      <c r="F21" s="157" t="str">
        <f>IF(' Inf Conc'!F21="", " ", ' Inf Conc'!$C21*' Inf Conc'!F21*3.78)</f>
        <v xml:space="preserve"> </v>
      </c>
      <c r="G21" s="157" t="str">
        <f>IF(' Inf Conc'!G21="", " ", ' Inf Conc'!$C21*' Inf Conc'!G21*3.78)</f>
        <v xml:space="preserve"> </v>
      </c>
      <c r="H21" s="157" t="str">
        <f>IF(' Inf Conc'!H21="", " ", ' Inf Conc'!$C21*' Inf Conc'!H21*3.78)</f>
        <v xml:space="preserve"> </v>
      </c>
      <c r="I21" s="157" t="str">
        <f>IF(' Inf Conc'!I21="", " ", ' Inf Conc'!$C21*' Inf Conc'!I21*3.78)</f>
        <v xml:space="preserve"> </v>
      </c>
      <c r="J21" s="157" t="str">
        <f>IF(' Inf Conc'!J21="", " ", ' Inf Conc'!$C21*' Inf Conc'!J21*3.78)</f>
        <v xml:space="preserve"> </v>
      </c>
      <c r="K21" s="157" t="str">
        <f>IF(' Inf Conc'!K21="", " ", ' Inf Conc'!$D21*' Inf Conc'!K21*3.78)</f>
        <v xml:space="preserve"> </v>
      </c>
      <c r="L21" s="157" t="str">
        <f>IF(' Inf Conc'!L21="", " ", ' Inf Conc'!$C21*' Inf Conc'!L21*3.78)</f>
        <v xml:space="preserve"> </v>
      </c>
    </row>
    <row r="22" spans="1:18" x14ac:dyDescent="0.25">
      <c r="A22" s="128">
        <f>' Inf Conc'!A22</f>
        <v>0</v>
      </c>
      <c r="B22" s="27">
        <f>' Inf Conc'!B22</f>
        <v>0</v>
      </c>
      <c r="C22" s="128">
        <f>' Inf Conc'!C22</f>
        <v>0</v>
      </c>
      <c r="D22" s="128">
        <f>' Inf Conc'!D22</f>
        <v>0</v>
      </c>
      <c r="E22" s="157" t="str">
        <f>IF(OR(' Inf Conc'!E22="",' Inf Conc'!E22=0)," ",' Inf Conc'!$C22*' Inf Conc'!E22*3.78)</f>
        <v xml:space="preserve"> </v>
      </c>
      <c r="F22" s="157" t="str">
        <f>IF(' Inf Conc'!F22="", " ", ' Inf Conc'!$C22*' Inf Conc'!F22*3.78)</f>
        <v xml:space="preserve"> </v>
      </c>
      <c r="G22" s="157" t="str">
        <f>IF(' Inf Conc'!G22="", " ", ' Inf Conc'!$C22*' Inf Conc'!G22*3.78)</f>
        <v xml:space="preserve"> </v>
      </c>
      <c r="H22" s="157" t="str">
        <f>IF(' Inf Conc'!H22="", " ", ' Inf Conc'!$C22*' Inf Conc'!H22*3.78)</f>
        <v xml:space="preserve"> </v>
      </c>
      <c r="I22" s="157" t="str">
        <f>IF(' Inf Conc'!I22="", " ", ' Inf Conc'!$C22*' Inf Conc'!I22*3.78)</f>
        <v xml:space="preserve"> </v>
      </c>
      <c r="J22" s="157" t="str">
        <f>IF(' Inf Conc'!J22="", " ", ' Inf Conc'!$C22*' Inf Conc'!J22*3.78)</f>
        <v xml:space="preserve"> </v>
      </c>
      <c r="K22" s="157" t="str">
        <f>IF(' Inf Conc'!K22="", " ", ' Inf Conc'!$D22*' Inf Conc'!K22*3.78)</f>
        <v xml:space="preserve"> </v>
      </c>
      <c r="L22" s="157" t="str">
        <f>IF(' Inf Conc'!L22="", " ", ' Inf Conc'!$C22*' Inf Conc'!L22*3.78)</f>
        <v xml:space="preserve"> </v>
      </c>
    </row>
    <row r="23" spans="1:18" x14ac:dyDescent="0.25">
      <c r="A23" s="128">
        <f>' Inf Conc'!A23</f>
        <v>0</v>
      </c>
      <c r="B23" s="27">
        <f>' Inf Conc'!B23</f>
        <v>0</v>
      </c>
      <c r="C23" s="128">
        <f>' Inf Conc'!C23</f>
        <v>0</v>
      </c>
      <c r="D23" s="128">
        <f>' Inf Conc'!D23</f>
        <v>0</v>
      </c>
      <c r="E23" s="157" t="str">
        <f>IF(OR(' Inf Conc'!E23="",' Inf Conc'!E23=0)," ",' Inf Conc'!$C23*' Inf Conc'!E23*3.78)</f>
        <v xml:space="preserve"> </v>
      </c>
      <c r="F23" s="157" t="str">
        <f>IF(' Inf Conc'!F23="", " ", ' Inf Conc'!$C23*' Inf Conc'!F23*3.78)</f>
        <v xml:space="preserve"> </v>
      </c>
      <c r="G23" s="157" t="str">
        <f>IF(' Inf Conc'!G23="", " ", ' Inf Conc'!$C23*' Inf Conc'!G23*3.78)</f>
        <v xml:space="preserve"> </v>
      </c>
      <c r="H23" s="157" t="str">
        <f>IF(' Inf Conc'!H23="", " ", ' Inf Conc'!$C23*' Inf Conc'!H23*3.78)</f>
        <v xml:space="preserve"> </v>
      </c>
      <c r="I23" s="157" t="str">
        <f>IF(' Inf Conc'!I23="", " ", ' Inf Conc'!$C23*' Inf Conc'!I23*3.78)</f>
        <v xml:space="preserve"> </v>
      </c>
      <c r="J23" s="157" t="str">
        <f>IF(' Inf Conc'!J23="", " ", ' Inf Conc'!$C23*' Inf Conc'!J23*3.78)</f>
        <v xml:space="preserve"> </v>
      </c>
      <c r="K23" s="157" t="str">
        <f>IF(' Inf Conc'!K23="", " ", ' Inf Conc'!$D23*' Inf Conc'!K23*3.78)</f>
        <v xml:space="preserve"> </v>
      </c>
      <c r="L23" s="157" t="str">
        <f>IF(' Inf Conc'!L23="", " ", ' Inf Conc'!$C23*' Inf Conc'!L23*3.78)</f>
        <v xml:space="preserve"> </v>
      </c>
    </row>
    <row r="24" spans="1:18" x14ac:dyDescent="0.25">
      <c r="A24" s="128">
        <f>' Inf Conc'!A24</f>
        <v>0</v>
      </c>
      <c r="B24" s="27">
        <f>' Inf Conc'!B24</f>
        <v>0</v>
      </c>
      <c r="C24" s="128">
        <f>' Inf Conc'!C24</f>
        <v>0</v>
      </c>
      <c r="D24" s="128">
        <f>' Inf Conc'!D24</f>
        <v>0</v>
      </c>
      <c r="E24" s="157" t="str">
        <f>IF(OR(' Inf Conc'!E24="",' Inf Conc'!E24=0)," ",' Inf Conc'!$C24*' Inf Conc'!E24*3.78)</f>
        <v xml:space="preserve"> </v>
      </c>
      <c r="F24" s="157" t="str">
        <f>IF(' Inf Conc'!F24="", " ", ' Inf Conc'!$C24*' Inf Conc'!F24*3.78)</f>
        <v xml:space="preserve"> </v>
      </c>
      <c r="G24" s="157" t="str">
        <f>IF(' Inf Conc'!G24="", " ", ' Inf Conc'!$C24*' Inf Conc'!G24*3.78)</f>
        <v xml:space="preserve"> </v>
      </c>
      <c r="H24" s="157" t="str">
        <f>IF(' Inf Conc'!H24="", " ", ' Inf Conc'!$C24*' Inf Conc'!H24*3.78)</f>
        <v xml:space="preserve"> </v>
      </c>
      <c r="I24" s="157" t="str">
        <f>IF(' Inf Conc'!I24="", " ", ' Inf Conc'!$C24*' Inf Conc'!I24*3.78)</f>
        <v xml:space="preserve"> </v>
      </c>
      <c r="J24" s="157" t="str">
        <f>IF(' Inf Conc'!J24="", " ", ' Inf Conc'!$C24*' Inf Conc'!J24*3.78)</f>
        <v xml:space="preserve"> </v>
      </c>
      <c r="K24" s="157" t="str">
        <f>IF(' Inf Conc'!K24="", " ", ' Inf Conc'!$D24*' Inf Conc'!K24*3.78)</f>
        <v xml:space="preserve"> </v>
      </c>
      <c r="L24" s="157" t="str">
        <f>IF(' Inf Conc'!L24="", " ", ' Inf Conc'!$C24*' Inf Conc'!L24*3.78)</f>
        <v xml:space="preserve"> </v>
      </c>
    </row>
    <row r="25" spans="1:18" x14ac:dyDescent="0.25">
      <c r="A25" s="128">
        <f>' Inf Conc'!A25</f>
        <v>0</v>
      </c>
      <c r="B25" s="27">
        <f>' Inf Conc'!B25</f>
        <v>0</v>
      </c>
      <c r="C25" s="128">
        <f>' Inf Conc'!C25</f>
        <v>0</v>
      </c>
      <c r="D25" s="128">
        <f>' Inf Conc'!D25</f>
        <v>0</v>
      </c>
      <c r="E25" s="157" t="str">
        <f>IF(OR(' Inf Conc'!E25="",' Inf Conc'!E25=0)," ",' Inf Conc'!$C25*' Inf Conc'!E25*3.78)</f>
        <v xml:space="preserve"> </v>
      </c>
      <c r="F25" s="157" t="str">
        <f>IF(' Inf Conc'!F25="", " ", ' Inf Conc'!$C25*' Inf Conc'!F25*3.78)</f>
        <v xml:space="preserve"> </v>
      </c>
      <c r="G25" s="157" t="str">
        <f>IF(' Inf Conc'!G25="", " ", ' Inf Conc'!$C25*' Inf Conc'!G25*3.78)</f>
        <v xml:space="preserve"> </v>
      </c>
      <c r="H25" s="157" t="str">
        <f>IF(' Inf Conc'!H25="", " ", ' Inf Conc'!$C25*' Inf Conc'!H25*3.78)</f>
        <v xml:space="preserve"> </v>
      </c>
      <c r="I25" s="157" t="str">
        <f>IF(' Inf Conc'!I25="", " ", ' Inf Conc'!$C25*' Inf Conc'!I25*3.78)</f>
        <v xml:space="preserve"> </v>
      </c>
      <c r="J25" s="157" t="str">
        <f>IF(' Inf Conc'!J25="", " ", ' Inf Conc'!$C25*' Inf Conc'!J25*3.78)</f>
        <v xml:space="preserve"> </v>
      </c>
      <c r="K25" s="157" t="str">
        <f>IF(' Inf Conc'!K25="", " ", ' Inf Conc'!$D25*' Inf Conc'!K25*3.78)</f>
        <v xml:space="preserve"> </v>
      </c>
      <c r="L25" s="157" t="str">
        <f>IF(' Inf Conc'!L25="", " ", ' Inf Conc'!$C25*' Inf Conc'!L25*3.78)</f>
        <v xml:space="preserve"> </v>
      </c>
    </row>
    <row r="26" spans="1:18" x14ac:dyDescent="0.25">
      <c r="A26" s="128">
        <f>' Inf Conc'!A26</f>
        <v>0</v>
      </c>
      <c r="B26" s="27">
        <f>' Inf Conc'!B26</f>
        <v>0</v>
      </c>
      <c r="C26" s="128">
        <f>' Inf Conc'!C26</f>
        <v>0</v>
      </c>
      <c r="D26" s="128">
        <f>' Inf Conc'!D26</f>
        <v>0</v>
      </c>
      <c r="E26" s="157" t="str">
        <f>IF(OR(' Inf Conc'!E26="",' Inf Conc'!E26=0)," ",' Inf Conc'!$C26*' Inf Conc'!E26*3.78)</f>
        <v xml:space="preserve"> </v>
      </c>
      <c r="F26" s="157" t="str">
        <f>IF(' Inf Conc'!F26="", " ", ' Inf Conc'!$C26*' Inf Conc'!F26*3.78)</f>
        <v xml:space="preserve"> </v>
      </c>
      <c r="G26" s="157" t="str">
        <f>IF(' Inf Conc'!G26="", " ", ' Inf Conc'!$C26*' Inf Conc'!G26*3.78)</f>
        <v xml:space="preserve"> </v>
      </c>
      <c r="H26" s="157" t="str">
        <f>IF(' Inf Conc'!H26="", " ", ' Inf Conc'!$C26*' Inf Conc'!H26*3.78)</f>
        <v xml:space="preserve"> </v>
      </c>
      <c r="I26" s="157" t="str">
        <f>IF(' Inf Conc'!I26="", " ", ' Inf Conc'!$C26*' Inf Conc'!I26*3.78)</f>
        <v xml:space="preserve"> </v>
      </c>
      <c r="J26" s="157" t="str">
        <f>IF(' Inf Conc'!J26="", " ", ' Inf Conc'!$C26*' Inf Conc'!J26*3.78)</f>
        <v xml:space="preserve"> </v>
      </c>
      <c r="K26" s="157" t="str">
        <f>IF(' Inf Conc'!K26="", " ", ' Inf Conc'!$D26*' Inf Conc'!K26*3.78)</f>
        <v xml:space="preserve"> </v>
      </c>
      <c r="L26" s="157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0" t="s">
        <v>162</v>
      </c>
      <c r="B28" s="267"/>
      <c r="C28" s="267"/>
      <c r="D28" s="267"/>
      <c r="E28" s="267"/>
      <c r="F28" s="267"/>
      <c r="G28" s="267"/>
      <c r="H28" s="267"/>
      <c r="I28" s="267"/>
      <c r="J28" s="267"/>
      <c r="K28" s="60"/>
      <c r="L28" s="60"/>
      <c r="M28" s="60"/>
      <c r="N28" s="60"/>
      <c r="O28" s="60"/>
      <c r="P28" s="60"/>
      <c r="Q28" s="60"/>
      <c r="R28" s="61"/>
    </row>
    <row r="29" spans="1:18" s="112" customFormat="1" x14ac:dyDescent="0.25">
      <c r="A29" s="268" t="s">
        <v>135</v>
      </c>
      <c r="B29" s="257"/>
      <c r="C29" s="257"/>
      <c r="D29" s="257"/>
      <c r="E29" s="257"/>
      <c r="F29" s="257"/>
      <c r="G29" s="257"/>
      <c r="H29" s="257"/>
      <c r="I29" s="257"/>
      <c r="J29" s="257"/>
      <c r="K29" s="44"/>
      <c r="L29" s="44"/>
      <c r="M29" s="44"/>
      <c r="N29" s="44"/>
      <c r="O29" s="44"/>
      <c r="P29" s="44"/>
      <c r="Q29" s="44"/>
      <c r="R29" s="63"/>
    </row>
    <row r="30" spans="1:18" s="112" customFormat="1" x14ac:dyDescent="0.25">
      <c r="A30" s="268" t="s">
        <v>110</v>
      </c>
      <c r="B30" s="257"/>
      <c r="C30" s="257"/>
      <c r="D30" s="257"/>
      <c r="E30" s="257"/>
      <c r="F30" s="257"/>
      <c r="G30" s="257"/>
      <c r="H30" s="257"/>
      <c r="I30" s="257"/>
      <c r="J30" s="257"/>
      <c r="K30" s="44"/>
      <c r="L30" s="44"/>
      <c r="M30" s="44"/>
      <c r="N30" s="44"/>
      <c r="O30" s="44"/>
      <c r="P30" s="44"/>
      <c r="Q30" s="44"/>
      <c r="R30" s="63"/>
    </row>
    <row r="31" spans="1:18" s="124" customFormat="1" x14ac:dyDescent="0.25">
      <c r="A31" s="268"/>
      <c r="B31" s="257"/>
      <c r="C31" s="257"/>
      <c r="D31" s="257"/>
      <c r="E31" s="257"/>
      <c r="F31" s="257"/>
      <c r="G31" s="257"/>
      <c r="H31" s="257"/>
      <c r="I31" s="257"/>
      <c r="J31" s="257"/>
      <c r="K31" s="44"/>
      <c r="L31" s="44"/>
      <c r="M31" s="44"/>
      <c r="N31" s="44"/>
      <c r="O31" s="44"/>
      <c r="P31" s="44"/>
      <c r="Q31" s="44"/>
      <c r="R31" s="63"/>
    </row>
    <row r="32" spans="1:18" s="112" customFormat="1" ht="14.25" customHeight="1" x14ac:dyDescent="0.25">
      <c r="A32" s="269" t="s">
        <v>101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s="112" customFormat="1" ht="14.25" customHeight="1" x14ac:dyDescent="0.25">
      <c r="A33" s="170" t="s">
        <v>171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s="112" customFormat="1" ht="14.25" customHeight="1" x14ac:dyDescent="0.25">
      <c r="A34" s="170" t="s">
        <v>172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s="112" customFormat="1" ht="14.25" customHeight="1" x14ac:dyDescent="0.25">
      <c r="A35" s="170" t="s">
        <v>109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s="112" customFormat="1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s="112" customFormat="1" ht="14.25" customHeight="1" x14ac:dyDescent="0.25">
      <c r="A37" s="269" t="s">
        <v>170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s="112" customFormat="1" ht="14.25" customHeight="1" x14ac:dyDescent="0.25">
      <c r="A38" s="170" t="s">
        <v>175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s="112" customFormat="1" x14ac:dyDescent="0.25">
      <c r="A39" s="171" t="s">
        <v>174</v>
      </c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44"/>
      <c r="P39" s="44"/>
      <c r="Q39" s="44"/>
      <c r="R39" s="63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525" priority="8">
      <formula>LEN(TRIM(A7))=0</formula>
    </cfRule>
  </conditionalFormatting>
  <conditionalFormatting sqref="E7:L26">
    <cfRule type="cellIs" dxfId="524" priority="3" operator="equal">
      <formula>0</formula>
    </cfRule>
    <cfRule type="containsErrors" dxfId="523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9" activePane="bottomRight" state="frozen"/>
      <selection pane="topRight" activeCell="C1" sqref="C1"/>
      <selection pane="bottomLeft" activeCell="A7" sqref="A7"/>
      <selection pane="bottomRight" activeCell="N3" sqref="N3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B1" s="22"/>
      <c r="C1" s="337"/>
      <c r="E1" s="86"/>
      <c r="F1" s="86"/>
      <c r="G1" s="86"/>
      <c r="H1" s="86"/>
      <c r="I1" s="86"/>
      <c r="J1" s="130"/>
      <c r="K1" s="130"/>
      <c r="L1" s="86"/>
      <c r="M1" s="86"/>
      <c r="N1" s="114"/>
      <c r="O1" s="46"/>
      <c r="P1" s="46"/>
      <c r="Q1" s="46"/>
      <c r="R1" s="46"/>
      <c r="S1" s="46"/>
      <c r="T1" s="46"/>
      <c r="U1" s="114"/>
    </row>
    <row r="2" spans="1:21" s="45" customFormat="1" ht="18.75" x14ac:dyDescent="0.3">
      <c r="A2" s="159" t="str">
        <f>' Inf Conc'!A2</f>
        <v>Central Marin Sanitation Agency</v>
      </c>
      <c r="B2" s="60"/>
      <c r="C2" s="60"/>
      <c r="D2" s="160"/>
      <c r="E2" s="160"/>
      <c r="F2" s="160"/>
      <c r="G2" s="160"/>
      <c r="H2" s="160"/>
      <c r="I2" s="160"/>
      <c r="J2" s="168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5" customFormat="1" ht="19.5" thickBot="1" x14ac:dyDescent="0.35">
      <c r="A3" s="162" t="str">
        <f>' Inf Conc'!A3</f>
        <v>Robert Cole, Environmental Services Manager, 415-459-1455 ext 142</v>
      </c>
      <c r="B3" s="65"/>
      <c r="C3" s="65"/>
      <c r="D3" s="163"/>
      <c r="E3" s="163"/>
      <c r="F3" s="163"/>
      <c r="G3" s="163"/>
      <c r="H3" s="163"/>
      <c r="I3" s="163"/>
      <c r="J3" s="169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B4" s="240"/>
      <c r="C4" s="338"/>
      <c r="D4" s="31"/>
      <c r="E4" s="31"/>
      <c r="F4" s="31"/>
      <c r="G4" s="31"/>
      <c r="H4" s="31"/>
      <c r="I4" s="81"/>
      <c r="J4" s="136"/>
      <c r="K4" s="136"/>
      <c r="L4" s="31"/>
      <c r="M4" s="31"/>
      <c r="N4" s="31"/>
      <c r="O4" s="31"/>
      <c r="P4" s="31"/>
      <c r="Q4" s="31"/>
      <c r="R4" s="31"/>
    </row>
    <row r="5" spans="1:21" ht="39" x14ac:dyDescent="0.25">
      <c r="A5" s="32" t="s">
        <v>187</v>
      </c>
      <c r="B5" s="3" t="s">
        <v>0</v>
      </c>
      <c r="C5" s="16" t="s">
        <v>63</v>
      </c>
      <c r="D5" s="350" t="s">
        <v>13</v>
      </c>
      <c r="E5" s="351"/>
      <c r="F5" s="91" t="s">
        <v>51</v>
      </c>
      <c r="G5" s="92" t="s">
        <v>153</v>
      </c>
      <c r="H5" s="93" t="s">
        <v>52</v>
      </c>
      <c r="I5" s="98" t="s">
        <v>152</v>
      </c>
      <c r="J5" s="275" t="s">
        <v>151</v>
      </c>
      <c r="K5" s="275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353" t="s">
        <v>178</v>
      </c>
      <c r="R5" s="353"/>
      <c r="S5" s="352" t="s">
        <v>179</v>
      </c>
      <c r="T5" s="352"/>
      <c r="U5" s="113" t="s">
        <v>56</v>
      </c>
    </row>
    <row r="6" spans="1:21" ht="28.5" x14ac:dyDescent="0.25">
      <c r="A6" s="49"/>
      <c r="B6" s="8" t="s">
        <v>33</v>
      </c>
      <c r="C6" s="23"/>
      <c r="D6" s="50" t="s">
        <v>14</v>
      </c>
      <c r="E6" s="51" t="s">
        <v>10</v>
      </c>
      <c r="F6" s="312" t="s">
        <v>37</v>
      </c>
      <c r="G6" s="313" t="s">
        <v>16</v>
      </c>
      <c r="H6" s="94"/>
      <c r="I6" s="99"/>
      <c r="J6" s="276"/>
      <c r="K6" s="276"/>
      <c r="L6" s="94"/>
      <c r="M6" s="94"/>
      <c r="N6" s="94"/>
      <c r="O6" s="94"/>
      <c r="P6" s="311" t="s">
        <v>93</v>
      </c>
      <c r="Q6" s="315" t="s">
        <v>11</v>
      </c>
      <c r="R6" s="95" t="s">
        <v>12</v>
      </c>
      <c r="S6" s="296" t="s">
        <v>11</v>
      </c>
      <c r="T6" s="296" t="s">
        <v>12</v>
      </c>
      <c r="U6" s="96"/>
    </row>
    <row r="7" spans="1:21" s="116" customFormat="1" ht="16.5" customHeight="1" x14ac:dyDescent="0.25">
      <c r="A7" s="297" t="s">
        <v>205</v>
      </c>
      <c r="B7" s="225">
        <v>41101</v>
      </c>
      <c r="C7" s="30" t="s">
        <v>206</v>
      </c>
      <c r="D7" s="235">
        <v>5.5</v>
      </c>
      <c r="E7" s="235">
        <v>8.5</v>
      </c>
      <c r="F7" s="150">
        <f t="shared" ref="F7:F20" si="0">SUM(H7,J7,K7)</f>
        <v>41.66</v>
      </c>
      <c r="G7" s="128">
        <f t="shared" ref="G7:G19" si="1">SUM(I7:K7)</f>
        <v>32.659999999999997</v>
      </c>
      <c r="H7" s="236">
        <v>39</v>
      </c>
      <c r="I7" s="235">
        <v>30</v>
      </c>
      <c r="J7" s="236">
        <v>2</v>
      </c>
      <c r="K7" s="235">
        <v>0.66</v>
      </c>
      <c r="L7" s="236">
        <v>37</v>
      </c>
      <c r="M7" s="287"/>
      <c r="N7" s="236">
        <v>4.3</v>
      </c>
      <c r="O7" s="235">
        <v>4.3</v>
      </c>
      <c r="P7" s="236">
        <v>4</v>
      </c>
      <c r="Q7" s="235">
        <v>7.4</v>
      </c>
      <c r="R7" s="235">
        <v>7.6</v>
      </c>
      <c r="S7" s="236">
        <v>23.7</v>
      </c>
      <c r="T7" s="236">
        <v>23.7</v>
      </c>
      <c r="U7" s="298">
        <v>4.9000000000000004</v>
      </c>
    </row>
    <row r="8" spans="1:21" s="116" customFormat="1" ht="16.5" customHeight="1" x14ac:dyDescent="0.25">
      <c r="A8" s="297" t="s">
        <v>205</v>
      </c>
      <c r="B8" s="225">
        <v>41116</v>
      </c>
      <c r="C8" s="30" t="s">
        <v>206</v>
      </c>
      <c r="D8" s="235">
        <v>5.4</v>
      </c>
      <c r="E8" s="235">
        <v>8.1</v>
      </c>
      <c r="F8" s="150">
        <f t="shared" si="0"/>
        <v>41.51</v>
      </c>
      <c r="G8" s="128">
        <f t="shared" si="1"/>
        <v>42.51</v>
      </c>
      <c r="H8" s="236">
        <v>38</v>
      </c>
      <c r="I8" s="235">
        <v>39</v>
      </c>
      <c r="J8" s="236">
        <v>2.9</v>
      </c>
      <c r="K8" s="235">
        <v>0.61</v>
      </c>
      <c r="L8" s="236">
        <v>36</v>
      </c>
      <c r="M8" s="287"/>
      <c r="N8" s="236">
        <v>4.8</v>
      </c>
      <c r="O8" s="235">
        <v>4.9000000000000004</v>
      </c>
      <c r="P8" s="236">
        <v>4</v>
      </c>
      <c r="Q8" s="235">
        <v>7.6</v>
      </c>
      <c r="R8" s="235">
        <v>7.7</v>
      </c>
      <c r="S8" s="236">
        <v>23.2</v>
      </c>
      <c r="T8" s="236">
        <v>23.2</v>
      </c>
      <c r="U8" s="298">
        <v>5.6</v>
      </c>
    </row>
    <row r="9" spans="1:21" s="116" customFormat="1" ht="16.5" customHeight="1" x14ac:dyDescent="0.25">
      <c r="A9" s="297" t="s">
        <v>205</v>
      </c>
      <c r="B9" s="225">
        <v>41123</v>
      </c>
      <c r="C9" s="30" t="s">
        <v>206</v>
      </c>
      <c r="D9" s="235">
        <v>5.8</v>
      </c>
      <c r="E9" s="235">
        <v>8.5</v>
      </c>
      <c r="F9" s="150">
        <f t="shared" si="0"/>
        <v>42.480000000000004</v>
      </c>
      <c r="G9" s="128">
        <f t="shared" si="1"/>
        <v>41.480000000000004</v>
      </c>
      <c r="H9" s="236">
        <v>38</v>
      </c>
      <c r="I9" s="235">
        <v>37</v>
      </c>
      <c r="J9" s="236">
        <v>3.6</v>
      </c>
      <c r="K9" s="235">
        <v>0.88</v>
      </c>
      <c r="L9" s="236">
        <v>36</v>
      </c>
      <c r="M9" s="287"/>
      <c r="N9" s="236">
        <v>4.2</v>
      </c>
      <c r="O9" s="235">
        <v>5.2</v>
      </c>
      <c r="P9" s="236">
        <v>3.6</v>
      </c>
      <c r="Q9" s="235">
        <v>7.8</v>
      </c>
      <c r="R9" s="235">
        <v>7.8</v>
      </c>
      <c r="S9" s="236">
        <v>23.3</v>
      </c>
      <c r="T9" s="236">
        <v>23.3</v>
      </c>
      <c r="U9" s="298">
        <v>4.5999999999999996</v>
      </c>
    </row>
    <row r="10" spans="1:21" s="116" customFormat="1" ht="16.5" customHeight="1" x14ac:dyDescent="0.25">
      <c r="A10" s="297" t="s">
        <v>205</v>
      </c>
      <c r="B10" s="225">
        <v>41143</v>
      </c>
      <c r="C10" s="30" t="s">
        <v>206</v>
      </c>
      <c r="D10" s="235">
        <v>5.7</v>
      </c>
      <c r="E10" s="235">
        <v>8.6</v>
      </c>
      <c r="F10" s="150">
        <f t="shared" si="0"/>
        <v>44.55</v>
      </c>
      <c r="G10" s="128">
        <f t="shared" si="1"/>
        <v>44.55</v>
      </c>
      <c r="H10" s="236">
        <v>41</v>
      </c>
      <c r="I10" s="235">
        <v>41</v>
      </c>
      <c r="J10" s="236">
        <v>3.3</v>
      </c>
      <c r="K10" s="235">
        <v>0.25</v>
      </c>
      <c r="L10" s="236">
        <v>39</v>
      </c>
      <c r="M10" s="287"/>
      <c r="N10" s="236">
        <v>3.2</v>
      </c>
      <c r="O10" s="235">
        <v>3.1</v>
      </c>
      <c r="P10" s="236">
        <v>2.8</v>
      </c>
      <c r="Q10" s="235">
        <v>7.6</v>
      </c>
      <c r="R10" s="235">
        <v>7.6</v>
      </c>
      <c r="S10" s="236">
        <v>23.6</v>
      </c>
      <c r="T10" s="236">
        <v>23.6</v>
      </c>
      <c r="U10" s="298">
        <v>7.3</v>
      </c>
    </row>
    <row r="11" spans="1:21" s="123" customFormat="1" ht="16.5" customHeight="1" x14ac:dyDescent="0.25">
      <c r="A11" s="297" t="s">
        <v>205</v>
      </c>
      <c r="B11" s="225">
        <v>41164</v>
      </c>
      <c r="C11" s="30" t="s">
        <v>206</v>
      </c>
      <c r="D11" s="235">
        <v>6</v>
      </c>
      <c r="E11" s="235">
        <v>9.1</v>
      </c>
      <c r="F11" s="150">
        <f t="shared" si="0"/>
        <v>42.39</v>
      </c>
      <c r="G11" s="128">
        <f t="shared" si="1"/>
        <v>45.39</v>
      </c>
      <c r="H11" s="236">
        <v>40</v>
      </c>
      <c r="I11" s="235">
        <v>43</v>
      </c>
      <c r="J11" s="236">
        <v>1.6</v>
      </c>
      <c r="K11" s="235">
        <v>0.79</v>
      </c>
      <c r="L11" s="236">
        <v>41</v>
      </c>
      <c r="M11" s="287"/>
      <c r="N11" s="236">
        <v>4.5</v>
      </c>
      <c r="O11" s="235">
        <v>4.3</v>
      </c>
      <c r="P11" s="236">
        <v>4</v>
      </c>
      <c r="Q11" s="235">
        <v>7.6</v>
      </c>
      <c r="R11" s="235">
        <v>7.6</v>
      </c>
      <c r="S11" s="236">
        <v>23.3</v>
      </c>
      <c r="T11" s="236">
        <v>23.3</v>
      </c>
      <c r="U11" s="298">
        <v>5</v>
      </c>
    </row>
    <row r="12" spans="1:21" s="124" customFormat="1" ht="16.5" customHeight="1" x14ac:dyDescent="0.25">
      <c r="A12" s="297" t="s">
        <v>205</v>
      </c>
      <c r="B12" s="225">
        <v>41180</v>
      </c>
      <c r="C12" s="30" t="s">
        <v>206</v>
      </c>
      <c r="D12" s="235">
        <v>6.2</v>
      </c>
      <c r="E12" s="235">
        <v>10.199999999999999</v>
      </c>
      <c r="F12" s="150">
        <f t="shared" si="0"/>
        <v>44.800000000000004</v>
      </c>
      <c r="G12" s="128">
        <f t="shared" si="1"/>
        <v>44.800000000000004</v>
      </c>
      <c r="H12" s="236">
        <v>41</v>
      </c>
      <c r="I12" s="235">
        <v>41</v>
      </c>
      <c r="J12" s="236">
        <v>2.7</v>
      </c>
      <c r="K12" s="235">
        <v>1.1000000000000001</v>
      </c>
      <c r="L12" s="236">
        <v>41</v>
      </c>
      <c r="M12" s="287"/>
      <c r="N12" s="236">
        <v>4.4000000000000004</v>
      </c>
      <c r="O12" s="235">
        <v>4.3</v>
      </c>
      <c r="P12" s="236">
        <v>3.8</v>
      </c>
      <c r="Q12" s="235">
        <v>7.6</v>
      </c>
      <c r="R12" s="235">
        <v>7.6</v>
      </c>
      <c r="S12" s="236">
        <v>22.5</v>
      </c>
      <c r="T12" s="236">
        <v>22.5</v>
      </c>
      <c r="U12" s="298">
        <v>4.4000000000000004</v>
      </c>
    </row>
    <row r="13" spans="1:21" s="124" customFormat="1" ht="16.5" customHeight="1" x14ac:dyDescent="0.25">
      <c r="A13" s="297" t="s">
        <v>207</v>
      </c>
      <c r="B13" s="225">
        <v>41192</v>
      </c>
      <c r="C13" s="30" t="s">
        <v>206</v>
      </c>
      <c r="D13" s="235">
        <v>6.1</v>
      </c>
      <c r="E13" s="235">
        <v>9.5</v>
      </c>
      <c r="F13" s="150">
        <f t="shared" si="0"/>
        <v>45.65</v>
      </c>
      <c r="G13" s="128">
        <f t="shared" si="1"/>
        <v>44.65</v>
      </c>
      <c r="H13" s="236">
        <v>43</v>
      </c>
      <c r="I13" s="235">
        <v>42</v>
      </c>
      <c r="J13" s="236">
        <v>2.4</v>
      </c>
      <c r="K13" s="235">
        <v>0.25</v>
      </c>
      <c r="L13" s="236">
        <v>41</v>
      </c>
      <c r="M13" s="287"/>
      <c r="N13" s="236">
        <v>3.8</v>
      </c>
      <c r="O13" s="235">
        <v>3.6</v>
      </c>
      <c r="P13" s="236">
        <v>3.5</v>
      </c>
      <c r="Q13" s="235">
        <v>7.6</v>
      </c>
      <c r="R13" s="235">
        <v>7.7</v>
      </c>
      <c r="S13" s="236">
        <v>22.9</v>
      </c>
      <c r="T13" s="236">
        <v>22.9</v>
      </c>
      <c r="U13" s="298">
        <v>6.6</v>
      </c>
    </row>
    <row r="14" spans="1:21" s="124" customFormat="1" ht="16.5" customHeight="1" x14ac:dyDescent="0.25">
      <c r="A14" s="297" t="s">
        <v>207</v>
      </c>
      <c r="B14" s="225">
        <v>41204</v>
      </c>
      <c r="C14" s="30" t="s">
        <v>206</v>
      </c>
      <c r="D14" s="235">
        <v>9.6</v>
      </c>
      <c r="E14" s="235">
        <v>16.899999999999999</v>
      </c>
      <c r="F14" s="150">
        <f t="shared" si="0"/>
        <v>46.14</v>
      </c>
      <c r="G14" s="128">
        <f t="shared" si="1"/>
        <v>45.14</v>
      </c>
      <c r="H14" s="236">
        <v>43</v>
      </c>
      <c r="I14" s="235">
        <v>42</v>
      </c>
      <c r="J14" s="236">
        <v>2.7</v>
      </c>
      <c r="K14" s="235">
        <v>0.44</v>
      </c>
      <c r="L14" s="236">
        <v>41</v>
      </c>
      <c r="M14" s="287"/>
      <c r="N14" s="236">
        <v>4.0999999999999996</v>
      </c>
      <c r="O14" s="235">
        <v>3.9</v>
      </c>
      <c r="P14" s="236">
        <v>3.6</v>
      </c>
      <c r="Q14" s="235">
        <v>7.5</v>
      </c>
      <c r="R14" s="235">
        <v>7.7</v>
      </c>
      <c r="S14" s="236">
        <v>21.9</v>
      </c>
      <c r="T14" s="236">
        <v>21.9</v>
      </c>
      <c r="U14" s="298">
        <v>7.2</v>
      </c>
    </row>
    <row r="15" spans="1:21" s="116" customFormat="1" ht="16.5" customHeight="1" x14ac:dyDescent="0.25">
      <c r="A15" s="297" t="s">
        <v>207</v>
      </c>
      <c r="B15" s="225">
        <v>41227</v>
      </c>
      <c r="C15" s="30" t="s">
        <v>206</v>
      </c>
      <c r="D15" s="235">
        <v>5.6</v>
      </c>
      <c r="E15" s="235">
        <v>8.8000000000000007</v>
      </c>
      <c r="F15" s="150">
        <f t="shared" si="0"/>
        <v>40.61</v>
      </c>
      <c r="G15" s="128">
        <f t="shared" si="1"/>
        <v>40.61</v>
      </c>
      <c r="H15" s="236">
        <v>37</v>
      </c>
      <c r="I15" s="235">
        <v>37</v>
      </c>
      <c r="J15" s="236">
        <v>3.1</v>
      </c>
      <c r="K15" s="235">
        <v>0.51</v>
      </c>
      <c r="L15" s="236">
        <v>36</v>
      </c>
      <c r="M15" s="287"/>
      <c r="N15" s="236">
        <v>4.0999999999999996</v>
      </c>
      <c r="O15" s="235">
        <v>3.3</v>
      </c>
      <c r="P15" s="236">
        <v>3</v>
      </c>
      <c r="Q15" s="235">
        <v>7.2</v>
      </c>
      <c r="R15" s="235">
        <v>7.5</v>
      </c>
      <c r="S15" s="236">
        <v>20.5</v>
      </c>
      <c r="T15" s="236">
        <v>20.5</v>
      </c>
      <c r="U15" s="298">
        <v>3.7</v>
      </c>
    </row>
    <row r="16" spans="1:21" s="124" customFormat="1" ht="16.5" customHeight="1" x14ac:dyDescent="0.25">
      <c r="A16" s="297" t="s">
        <v>207</v>
      </c>
      <c r="B16" s="225">
        <v>41239</v>
      </c>
      <c r="C16" s="30" t="s">
        <v>206</v>
      </c>
      <c r="D16" s="235">
        <v>8.3000000000000007</v>
      </c>
      <c r="E16" s="235">
        <v>12.5</v>
      </c>
      <c r="F16" s="150">
        <f t="shared" si="0"/>
        <v>27.7</v>
      </c>
      <c r="G16" s="128">
        <f t="shared" si="1"/>
        <v>27.7</v>
      </c>
      <c r="H16" s="236">
        <v>24</v>
      </c>
      <c r="I16" s="235">
        <v>24</v>
      </c>
      <c r="J16" s="236">
        <v>2</v>
      </c>
      <c r="K16" s="235">
        <v>1.7</v>
      </c>
      <c r="L16" s="236">
        <v>23</v>
      </c>
      <c r="M16" s="287"/>
      <c r="N16" s="236">
        <v>2.9</v>
      </c>
      <c r="O16" s="235">
        <v>2.6</v>
      </c>
      <c r="P16" s="236">
        <v>2.2000000000000002</v>
      </c>
      <c r="Q16" s="235">
        <v>7.2</v>
      </c>
      <c r="R16" s="235">
        <v>7.2</v>
      </c>
      <c r="S16" s="236">
        <v>19.8</v>
      </c>
      <c r="T16" s="236">
        <v>19.8</v>
      </c>
      <c r="U16" s="298">
        <v>3.8</v>
      </c>
    </row>
    <row r="17" spans="1:21" s="124" customFormat="1" ht="16.5" customHeight="1" x14ac:dyDescent="0.25">
      <c r="A17" s="297" t="s">
        <v>207</v>
      </c>
      <c r="B17" s="225">
        <v>41257</v>
      </c>
      <c r="C17" s="30" t="s">
        <v>206</v>
      </c>
      <c r="D17" s="235">
        <v>9.1999999999999993</v>
      </c>
      <c r="E17" s="235">
        <v>11.8</v>
      </c>
      <c r="F17" s="150">
        <f t="shared" si="0"/>
        <v>17.89</v>
      </c>
      <c r="G17" s="128">
        <f t="shared" si="1"/>
        <v>17.89</v>
      </c>
      <c r="H17" s="236">
        <v>10</v>
      </c>
      <c r="I17" s="235">
        <v>10</v>
      </c>
      <c r="J17" s="236">
        <v>7</v>
      </c>
      <c r="K17" s="235">
        <v>0.89</v>
      </c>
      <c r="L17" s="236">
        <v>10</v>
      </c>
      <c r="M17" s="287"/>
      <c r="N17" s="236">
        <v>2.2999999999999998</v>
      </c>
      <c r="O17" s="235">
        <v>2.4</v>
      </c>
      <c r="P17" s="236">
        <v>2</v>
      </c>
      <c r="Q17" s="235">
        <v>7.4</v>
      </c>
      <c r="R17" s="235">
        <v>7.7</v>
      </c>
      <c r="S17" s="236">
        <v>18.100000000000001</v>
      </c>
      <c r="T17" s="236">
        <v>18.100000000000001</v>
      </c>
      <c r="U17" s="298">
        <v>4.8</v>
      </c>
    </row>
    <row r="18" spans="1:21" s="124" customFormat="1" ht="16.5" customHeight="1" x14ac:dyDescent="0.25">
      <c r="A18" s="297" t="s">
        <v>207</v>
      </c>
      <c r="B18" s="225">
        <v>41269</v>
      </c>
      <c r="C18" s="30" t="s">
        <v>210</v>
      </c>
      <c r="D18" s="235">
        <v>32.1</v>
      </c>
      <c r="E18" s="235">
        <v>40.700000000000003</v>
      </c>
      <c r="F18" s="150">
        <f t="shared" si="0"/>
        <v>8.2899999999999991</v>
      </c>
      <c r="G18" s="128">
        <f t="shared" si="1"/>
        <v>7.29</v>
      </c>
      <c r="H18" s="236">
        <v>6.3</v>
      </c>
      <c r="I18" s="235">
        <v>5.3</v>
      </c>
      <c r="J18" s="236">
        <v>1.7</v>
      </c>
      <c r="K18" s="235">
        <v>0.28999999999999998</v>
      </c>
      <c r="L18" s="236">
        <v>4.9000000000000004</v>
      </c>
      <c r="M18" s="287"/>
      <c r="N18" s="236">
        <v>0.74</v>
      </c>
      <c r="O18" s="235">
        <v>0.6</v>
      </c>
      <c r="P18" s="236">
        <v>3.6</v>
      </c>
      <c r="Q18" s="235">
        <v>7.4</v>
      </c>
      <c r="R18" s="235">
        <v>7.6</v>
      </c>
      <c r="S18" s="236">
        <v>15.5</v>
      </c>
      <c r="T18" s="236">
        <v>15.5</v>
      </c>
      <c r="U18" s="298">
        <v>11.8</v>
      </c>
    </row>
    <row r="19" spans="1:21" s="124" customFormat="1" ht="16.5" customHeight="1" x14ac:dyDescent="0.25">
      <c r="A19" s="297" t="s">
        <v>208</v>
      </c>
      <c r="B19" s="225">
        <v>41283</v>
      </c>
      <c r="C19" s="30" t="s">
        <v>206</v>
      </c>
      <c r="D19" s="235">
        <v>9.8000000000000007</v>
      </c>
      <c r="E19" s="235">
        <v>40.700000000000003</v>
      </c>
      <c r="F19" s="150">
        <f t="shared" si="0"/>
        <v>21.169999999999998</v>
      </c>
      <c r="G19" s="128">
        <f t="shared" si="1"/>
        <v>21.169999999999998</v>
      </c>
      <c r="H19" s="236">
        <v>18</v>
      </c>
      <c r="I19" s="235">
        <v>18</v>
      </c>
      <c r="J19" s="236">
        <v>2.7</v>
      </c>
      <c r="K19" s="235">
        <v>0.47</v>
      </c>
      <c r="L19" s="236">
        <v>17</v>
      </c>
      <c r="M19" s="287"/>
      <c r="N19" s="236">
        <v>1.9</v>
      </c>
      <c r="O19" s="235">
        <v>1.9</v>
      </c>
      <c r="P19" s="236">
        <v>1.7</v>
      </c>
      <c r="Q19" s="235">
        <v>7.2</v>
      </c>
      <c r="R19" s="235">
        <v>7.3</v>
      </c>
      <c r="S19" s="236">
        <v>16.5</v>
      </c>
      <c r="T19" s="236">
        <v>16.5</v>
      </c>
      <c r="U19" s="298">
        <v>2.5</v>
      </c>
    </row>
    <row r="20" spans="1:21" s="124" customFormat="1" ht="16.5" customHeight="1" x14ac:dyDescent="0.25">
      <c r="A20" s="297" t="s">
        <v>208</v>
      </c>
      <c r="B20" s="225">
        <v>41302</v>
      </c>
      <c r="C20" s="30" t="s">
        <v>206</v>
      </c>
      <c r="D20" s="235">
        <v>7.6</v>
      </c>
      <c r="E20" s="235">
        <v>13.1</v>
      </c>
      <c r="F20" s="150">
        <f t="shared" si="0"/>
        <v>27.13</v>
      </c>
      <c r="G20" s="128">
        <v>6.5</v>
      </c>
      <c r="H20" s="236">
        <v>25</v>
      </c>
      <c r="I20" s="235">
        <v>26</v>
      </c>
      <c r="J20" s="236">
        <v>1.7</v>
      </c>
      <c r="K20" s="235">
        <v>0.43</v>
      </c>
      <c r="L20" s="236">
        <v>24</v>
      </c>
      <c r="M20" s="287"/>
      <c r="N20" s="236">
        <v>2.5</v>
      </c>
      <c r="O20" s="235">
        <v>2.2999999999999998</v>
      </c>
      <c r="P20" s="236">
        <v>2.1</v>
      </c>
      <c r="Q20" s="235">
        <v>7.3</v>
      </c>
      <c r="R20" s="235">
        <v>7.5</v>
      </c>
      <c r="S20" s="236">
        <v>17</v>
      </c>
      <c r="T20" s="236">
        <v>17</v>
      </c>
      <c r="U20" s="298">
        <v>2.2999999999999998</v>
      </c>
    </row>
    <row r="21" spans="1:21" s="124" customFormat="1" ht="16.5" customHeight="1" x14ac:dyDescent="0.25">
      <c r="A21" s="297" t="s">
        <v>208</v>
      </c>
      <c r="B21" s="225">
        <v>41319</v>
      </c>
      <c r="C21" s="30" t="s">
        <v>206</v>
      </c>
      <c r="D21" s="235">
        <v>6.9</v>
      </c>
      <c r="E21" s="235">
        <v>10.111000000000001</v>
      </c>
      <c r="F21" s="150">
        <f t="shared" ref="F21:F34" si="2">SUM(H21,J21,K21)</f>
        <v>32.94</v>
      </c>
      <c r="G21" s="128">
        <f t="shared" ref="G21:G34" si="3">SUM(I21:K21)</f>
        <v>32.94</v>
      </c>
      <c r="H21" s="236">
        <v>31</v>
      </c>
      <c r="I21" s="235">
        <v>31</v>
      </c>
      <c r="J21" s="236">
        <v>1.4</v>
      </c>
      <c r="K21" s="235">
        <v>0.54</v>
      </c>
      <c r="L21" s="236">
        <v>30</v>
      </c>
      <c r="M21" s="287"/>
      <c r="N21" s="236">
        <v>2.1</v>
      </c>
      <c r="O21" s="235">
        <v>2.1</v>
      </c>
      <c r="P21" s="236">
        <v>2.2000000000000002</v>
      </c>
      <c r="Q21" s="235">
        <v>7.1</v>
      </c>
      <c r="R21" s="235">
        <v>7.5</v>
      </c>
      <c r="S21" s="236">
        <v>17.600000000000001</v>
      </c>
      <c r="T21" s="236">
        <v>17.600000000000001</v>
      </c>
      <c r="U21" s="298">
        <v>2.9</v>
      </c>
    </row>
    <row r="22" spans="1:21" s="124" customFormat="1" ht="16.5" customHeight="1" x14ac:dyDescent="0.25">
      <c r="A22" s="297" t="s">
        <v>208</v>
      </c>
      <c r="B22" s="225">
        <v>41330</v>
      </c>
      <c r="C22" s="30" t="s">
        <v>206</v>
      </c>
      <c r="D22" s="235">
        <v>6.6</v>
      </c>
      <c r="E22" s="235">
        <v>9.6</v>
      </c>
      <c r="F22" s="150">
        <f t="shared" si="2"/>
        <v>31.2</v>
      </c>
      <c r="G22" s="128">
        <f t="shared" si="3"/>
        <v>30.2</v>
      </c>
      <c r="H22" s="236">
        <v>26</v>
      </c>
      <c r="I22" s="235">
        <v>25</v>
      </c>
      <c r="J22" s="236">
        <v>3.9</v>
      </c>
      <c r="K22" s="235">
        <v>1.3</v>
      </c>
      <c r="L22" s="236">
        <v>24</v>
      </c>
      <c r="M22" s="287"/>
      <c r="N22" s="236">
        <v>3</v>
      </c>
      <c r="O22" s="235">
        <v>3</v>
      </c>
      <c r="P22" s="236">
        <v>2.6</v>
      </c>
      <c r="Q22" s="235">
        <v>7.2</v>
      </c>
      <c r="R22" s="235">
        <v>7.5</v>
      </c>
      <c r="S22" s="236">
        <v>18.399999999999999</v>
      </c>
      <c r="T22" s="236">
        <v>18.399999999999999</v>
      </c>
      <c r="U22" s="298">
        <v>4.9000000000000004</v>
      </c>
    </row>
    <row r="23" spans="1:21" s="124" customFormat="1" ht="16.5" customHeight="1" x14ac:dyDescent="0.25">
      <c r="A23" s="297" t="s">
        <v>208</v>
      </c>
      <c r="B23" s="225">
        <v>41346</v>
      </c>
      <c r="C23" s="30" t="s">
        <v>206</v>
      </c>
      <c r="D23" s="235">
        <v>6.5</v>
      </c>
      <c r="E23" s="235">
        <v>9.4</v>
      </c>
      <c r="F23" s="150">
        <f t="shared" si="2"/>
        <v>31.200000000000003</v>
      </c>
      <c r="G23" s="128">
        <f t="shared" si="3"/>
        <v>30.200000000000003</v>
      </c>
      <c r="H23" s="236">
        <v>25</v>
      </c>
      <c r="I23" s="235">
        <v>24</v>
      </c>
      <c r="J23" s="236">
        <v>5.6</v>
      </c>
      <c r="K23" s="235">
        <v>0.6</v>
      </c>
      <c r="L23" s="236">
        <v>23</v>
      </c>
      <c r="M23" s="287"/>
      <c r="N23" s="236">
        <v>3.4</v>
      </c>
      <c r="O23" s="235">
        <v>5.7</v>
      </c>
      <c r="P23" s="236">
        <v>3.3</v>
      </c>
      <c r="Q23" s="235">
        <v>7.2</v>
      </c>
      <c r="R23" s="235">
        <v>7.4</v>
      </c>
      <c r="S23" s="236">
        <v>18.5</v>
      </c>
      <c r="T23" s="236">
        <v>18.5</v>
      </c>
      <c r="U23" s="298">
        <v>6.5</v>
      </c>
    </row>
    <row r="24" spans="1:21" s="124" customFormat="1" ht="16.5" customHeight="1" x14ac:dyDescent="0.25">
      <c r="A24" s="297" t="s">
        <v>208</v>
      </c>
      <c r="B24" s="225">
        <v>41362</v>
      </c>
      <c r="C24" s="30" t="s">
        <v>206</v>
      </c>
      <c r="D24" s="235">
        <v>6.4</v>
      </c>
      <c r="E24" s="235">
        <v>10.199999999999999</v>
      </c>
      <c r="F24" s="150">
        <f t="shared" si="2"/>
        <v>32.35</v>
      </c>
      <c r="G24" s="128">
        <f t="shared" si="3"/>
        <v>31.35</v>
      </c>
      <c r="H24" s="236">
        <v>25</v>
      </c>
      <c r="I24" s="235">
        <v>24</v>
      </c>
      <c r="J24" s="236">
        <v>6.8</v>
      </c>
      <c r="K24" s="235">
        <v>0.55000000000000004</v>
      </c>
      <c r="L24" s="236">
        <v>24</v>
      </c>
      <c r="M24" s="287"/>
      <c r="N24" s="236">
        <v>3.8</v>
      </c>
      <c r="O24" s="235">
        <v>3.8</v>
      </c>
      <c r="P24" s="236">
        <v>3.6</v>
      </c>
      <c r="Q24" s="235">
        <v>7.1</v>
      </c>
      <c r="R24" s="235">
        <v>7.3</v>
      </c>
      <c r="S24" s="236">
        <v>19.600000000000001</v>
      </c>
      <c r="T24" s="236">
        <v>19.600000000000001</v>
      </c>
      <c r="U24" s="298">
        <v>2.1</v>
      </c>
    </row>
    <row r="25" spans="1:21" s="124" customFormat="1" ht="16.5" customHeight="1" x14ac:dyDescent="0.25">
      <c r="A25" s="297" t="s">
        <v>209</v>
      </c>
      <c r="B25" s="225">
        <v>41374</v>
      </c>
      <c r="C25" s="30" t="s">
        <v>206</v>
      </c>
      <c r="D25" s="235">
        <v>6.8</v>
      </c>
      <c r="E25" s="235">
        <v>10.6</v>
      </c>
      <c r="F25" s="150">
        <f t="shared" si="2"/>
        <v>28.77</v>
      </c>
      <c r="G25" s="128">
        <f t="shared" si="3"/>
        <v>27.77</v>
      </c>
      <c r="H25" s="236">
        <v>18</v>
      </c>
      <c r="I25" s="235">
        <v>17</v>
      </c>
      <c r="J25" s="236">
        <v>10</v>
      </c>
      <c r="K25" s="235">
        <v>0.77</v>
      </c>
      <c r="L25" s="236">
        <v>16</v>
      </c>
      <c r="M25" s="287"/>
      <c r="N25" s="236">
        <v>3.1</v>
      </c>
      <c r="O25" s="235">
        <v>3.4</v>
      </c>
      <c r="P25" s="236">
        <v>3.1</v>
      </c>
      <c r="Q25" s="235">
        <v>7</v>
      </c>
      <c r="R25" s="235">
        <v>7.2</v>
      </c>
      <c r="S25" s="236">
        <v>19.7</v>
      </c>
      <c r="T25" s="236">
        <v>19.7</v>
      </c>
      <c r="U25" s="298">
        <v>3.4</v>
      </c>
    </row>
    <row r="26" spans="1:21" s="124" customFormat="1" ht="16.5" customHeight="1" x14ac:dyDescent="0.25">
      <c r="A26" s="297" t="s">
        <v>209</v>
      </c>
      <c r="B26" s="225">
        <v>41393</v>
      </c>
      <c r="C26" s="30" t="s">
        <v>206</v>
      </c>
      <c r="D26" s="235">
        <v>6.5</v>
      </c>
      <c r="E26" s="235">
        <v>10.199999999999999</v>
      </c>
      <c r="F26" s="150">
        <f t="shared" si="2"/>
        <v>35.4</v>
      </c>
      <c r="G26" s="128">
        <f t="shared" si="3"/>
        <v>33.4</v>
      </c>
      <c r="H26" s="236">
        <v>32</v>
      </c>
      <c r="I26" s="235">
        <v>30</v>
      </c>
      <c r="J26" s="236">
        <v>2.4</v>
      </c>
      <c r="K26" s="235">
        <v>1</v>
      </c>
      <c r="L26" s="236">
        <v>31</v>
      </c>
      <c r="M26" s="287"/>
      <c r="N26" s="236">
        <v>3.9</v>
      </c>
      <c r="O26" s="235">
        <v>3.7</v>
      </c>
      <c r="P26" s="236">
        <v>3.4</v>
      </c>
      <c r="Q26" s="235">
        <v>7.4</v>
      </c>
      <c r="R26" s="235">
        <v>7.6</v>
      </c>
      <c r="S26" s="236">
        <v>21.2</v>
      </c>
      <c r="T26" s="236">
        <v>21.2</v>
      </c>
      <c r="U26" s="298">
        <v>3.9</v>
      </c>
    </row>
    <row r="27" spans="1:21" s="124" customFormat="1" ht="16.5" customHeight="1" x14ac:dyDescent="0.25">
      <c r="A27" s="297" t="s">
        <v>209</v>
      </c>
      <c r="B27" s="225">
        <v>41402</v>
      </c>
      <c r="C27" s="30" t="s">
        <v>206</v>
      </c>
      <c r="D27" s="235">
        <v>5.2</v>
      </c>
      <c r="E27" s="235">
        <v>8.8000000000000007</v>
      </c>
      <c r="F27" s="150">
        <f t="shared" si="2"/>
        <v>40</v>
      </c>
      <c r="G27" s="128">
        <f t="shared" si="3"/>
        <v>41</v>
      </c>
      <c r="H27" s="236">
        <v>37</v>
      </c>
      <c r="I27" s="235">
        <v>38</v>
      </c>
      <c r="J27" s="236">
        <v>1.8</v>
      </c>
      <c r="K27" s="235">
        <v>1.2</v>
      </c>
      <c r="L27" s="236">
        <v>33</v>
      </c>
      <c r="M27" s="287"/>
      <c r="N27" s="236">
        <v>4.3</v>
      </c>
      <c r="O27" s="235">
        <v>4</v>
      </c>
      <c r="P27" s="236">
        <v>3.5</v>
      </c>
      <c r="Q27" s="235">
        <v>7.4</v>
      </c>
      <c r="R27" s="235">
        <v>7.6</v>
      </c>
      <c r="S27" s="236">
        <v>21</v>
      </c>
      <c r="T27" s="236">
        <v>21</v>
      </c>
      <c r="U27" s="298">
        <v>4.2</v>
      </c>
    </row>
    <row r="28" spans="1:21" s="124" customFormat="1" ht="16.5" customHeight="1" x14ac:dyDescent="0.25">
      <c r="A28" s="297" t="s">
        <v>209</v>
      </c>
      <c r="B28" s="225">
        <v>41414</v>
      </c>
      <c r="C28" s="30" t="s">
        <v>206</v>
      </c>
      <c r="D28" s="235">
        <v>5.4</v>
      </c>
      <c r="E28" s="235">
        <v>9</v>
      </c>
      <c r="F28" s="150">
        <f t="shared" si="2"/>
        <v>42.5</v>
      </c>
      <c r="G28" s="128">
        <f t="shared" si="3"/>
        <v>43.5</v>
      </c>
      <c r="H28" s="236">
        <v>39</v>
      </c>
      <c r="I28" s="235">
        <v>40</v>
      </c>
      <c r="J28" s="236">
        <v>2.5</v>
      </c>
      <c r="K28" s="235">
        <v>1</v>
      </c>
      <c r="L28" s="236">
        <v>36</v>
      </c>
      <c r="M28" s="287"/>
      <c r="N28" s="236">
        <v>4.3</v>
      </c>
      <c r="O28" s="235">
        <v>4.2</v>
      </c>
      <c r="P28" s="236">
        <v>3.9</v>
      </c>
      <c r="Q28" s="235">
        <v>7.5</v>
      </c>
      <c r="R28" s="235">
        <v>7.6</v>
      </c>
      <c r="S28" s="236">
        <v>22.7</v>
      </c>
      <c r="T28" s="236">
        <v>22.7</v>
      </c>
      <c r="U28" s="298">
        <v>4.8</v>
      </c>
    </row>
    <row r="29" spans="1:21" s="124" customFormat="1" ht="16.5" customHeight="1" x14ac:dyDescent="0.25">
      <c r="A29" s="297" t="s">
        <v>209</v>
      </c>
      <c r="B29" s="225">
        <v>41430</v>
      </c>
      <c r="C29" s="30" t="s">
        <v>206</v>
      </c>
      <c r="D29" s="235">
        <v>5.7</v>
      </c>
      <c r="E29" s="235">
        <v>8.6999999999999993</v>
      </c>
      <c r="F29" s="150">
        <f t="shared" si="2"/>
        <v>43.83</v>
      </c>
      <c r="G29" s="128">
        <f t="shared" si="3"/>
        <v>46.83</v>
      </c>
      <c r="H29" s="236">
        <v>42</v>
      </c>
      <c r="I29" s="235">
        <v>45</v>
      </c>
      <c r="J29" s="236">
        <v>0.43</v>
      </c>
      <c r="K29" s="235">
        <v>1.4</v>
      </c>
      <c r="L29" s="236">
        <v>40</v>
      </c>
      <c r="M29" s="287"/>
      <c r="N29" s="236">
        <v>4.5</v>
      </c>
      <c r="O29" s="235">
        <v>4.4000000000000004</v>
      </c>
      <c r="P29" s="236">
        <v>4</v>
      </c>
      <c r="Q29" s="235">
        <v>7.5</v>
      </c>
      <c r="R29" s="235">
        <v>7.7</v>
      </c>
      <c r="S29" s="236">
        <v>22.3</v>
      </c>
      <c r="T29" s="236">
        <v>22.3</v>
      </c>
      <c r="U29" s="298">
        <v>5.3</v>
      </c>
    </row>
    <row r="30" spans="1:21" s="124" customFormat="1" ht="16.5" customHeight="1" x14ac:dyDescent="0.25">
      <c r="A30" s="297" t="s">
        <v>209</v>
      </c>
      <c r="B30" s="225">
        <v>41446</v>
      </c>
      <c r="C30" s="30" t="s">
        <v>206</v>
      </c>
      <c r="D30" s="235">
        <v>5.7</v>
      </c>
      <c r="E30" s="235">
        <v>8.6</v>
      </c>
      <c r="F30" s="150">
        <f t="shared" si="2"/>
        <v>46.89</v>
      </c>
      <c r="G30" s="128">
        <f t="shared" si="3"/>
        <v>46.89</v>
      </c>
      <c r="H30" s="236">
        <v>43</v>
      </c>
      <c r="I30" s="235">
        <v>43</v>
      </c>
      <c r="J30" s="236">
        <v>3</v>
      </c>
      <c r="K30" s="235">
        <v>0.89</v>
      </c>
      <c r="L30" s="236">
        <v>40</v>
      </c>
      <c r="M30" s="287"/>
      <c r="N30" s="236">
        <v>4.4000000000000004</v>
      </c>
      <c r="O30" s="235">
        <v>4.4000000000000004</v>
      </c>
      <c r="P30" s="236">
        <v>4.0999999999999996</v>
      </c>
      <c r="Q30" s="235">
        <v>7.4</v>
      </c>
      <c r="R30" s="235">
        <v>7.6</v>
      </c>
      <c r="S30" s="236">
        <v>23.2</v>
      </c>
      <c r="T30" s="236">
        <v>23.2</v>
      </c>
      <c r="U30" s="298">
        <v>4.7</v>
      </c>
    </row>
    <row r="31" spans="1:21" s="124" customFormat="1" ht="16.5" customHeight="1" x14ac:dyDescent="0.25">
      <c r="A31" s="297"/>
      <c r="B31" s="225"/>
      <c r="C31" s="30"/>
      <c r="D31" s="235"/>
      <c r="E31" s="235"/>
      <c r="F31" s="150">
        <f t="shared" si="2"/>
        <v>0</v>
      </c>
      <c r="G31" s="128">
        <f t="shared" si="3"/>
        <v>0</v>
      </c>
      <c r="H31" s="236"/>
      <c r="I31" s="235"/>
      <c r="J31" s="236"/>
      <c r="K31" s="235"/>
      <c r="L31" s="236"/>
      <c r="M31" s="287"/>
      <c r="N31" s="236"/>
      <c r="O31" s="235"/>
      <c r="P31" s="236"/>
      <c r="Q31" s="235"/>
      <c r="R31" s="235"/>
      <c r="S31" s="236"/>
      <c r="T31" s="236"/>
      <c r="U31" s="298"/>
    </row>
    <row r="32" spans="1:21" s="124" customFormat="1" ht="16.5" customHeight="1" x14ac:dyDescent="0.25">
      <c r="A32" s="297"/>
      <c r="B32" s="225"/>
      <c r="C32" s="30"/>
      <c r="D32" s="235"/>
      <c r="E32" s="235"/>
      <c r="F32" s="150">
        <f t="shared" si="2"/>
        <v>0</v>
      </c>
      <c r="G32" s="128">
        <f t="shared" si="3"/>
        <v>0</v>
      </c>
      <c r="H32" s="236"/>
      <c r="I32" s="235"/>
      <c r="J32" s="236"/>
      <c r="K32" s="235"/>
      <c r="L32" s="236"/>
      <c r="M32" s="287"/>
      <c r="N32" s="236"/>
      <c r="O32" s="235"/>
      <c r="P32" s="236"/>
      <c r="Q32" s="235"/>
      <c r="R32" s="235"/>
      <c r="S32" s="236"/>
      <c r="T32" s="236"/>
      <c r="U32" s="298"/>
    </row>
    <row r="33" spans="1:21" s="124" customFormat="1" ht="16.5" customHeight="1" x14ac:dyDescent="0.25">
      <c r="A33" s="297"/>
      <c r="B33" s="225"/>
      <c r="C33" s="30"/>
      <c r="D33" s="235"/>
      <c r="E33" s="235"/>
      <c r="F33" s="150">
        <f t="shared" si="2"/>
        <v>0</v>
      </c>
      <c r="G33" s="128">
        <f t="shared" si="3"/>
        <v>0</v>
      </c>
      <c r="H33" s="236"/>
      <c r="I33" s="235"/>
      <c r="J33" s="236"/>
      <c r="K33" s="235"/>
      <c r="L33" s="236"/>
      <c r="M33" s="287"/>
      <c r="N33" s="236"/>
      <c r="O33" s="235"/>
      <c r="P33" s="236"/>
      <c r="Q33" s="235"/>
      <c r="R33" s="235"/>
      <c r="S33" s="236"/>
      <c r="T33" s="236"/>
      <c r="U33" s="298"/>
    </row>
    <row r="34" spans="1:21" s="124" customFormat="1" ht="16.5" customHeight="1" x14ac:dyDescent="0.25">
      <c r="A34" s="297"/>
      <c r="B34" s="225"/>
      <c r="C34" s="30"/>
      <c r="D34" s="235"/>
      <c r="E34" s="235"/>
      <c r="F34" s="150">
        <f t="shared" si="2"/>
        <v>0</v>
      </c>
      <c r="G34" s="128">
        <f t="shared" si="3"/>
        <v>0</v>
      </c>
      <c r="H34" s="236"/>
      <c r="I34" s="235"/>
      <c r="J34" s="236"/>
      <c r="K34" s="235"/>
      <c r="L34" s="236"/>
      <c r="M34" s="287"/>
      <c r="N34" s="236"/>
      <c r="O34" s="235"/>
      <c r="P34" s="236"/>
      <c r="Q34" s="235"/>
      <c r="R34" s="235"/>
      <c r="S34" s="236"/>
      <c r="T34" s="236"/>
      <c r="U34" s="298"/>
    </row>
    <row r="35" spans="1:21" s="124" customFormat="1" ht="16.5" customHeight="1" x14ac:dyDescent="0.25">
      <c r="A35" s="297"/>
      <c r="B35" s="225"/>
      <c r="C35" s="30"/>
      <c r="D35" s="235"/>
      <c r="E35" s="235"/>
      <c r="F35" s="150">
        <f t="shared" ref="F35:F66" si="4">SUM(H35,J35,K35)</f>
        <v>0</v>
      </c>
      <c r="G35" s="128">
        <f t="shared" ref="G35:G66" si="5">SUM(I35:K35)</f>
        <v>0</v>
      </c>
      <c r="H35" s="236"/>
      <c r="I35" s="235"/>
      <c r="J35" s="236"/>
      <c r="K35" s="235"/>
      <c r="L35" s="236"/>
      <c r="M35" s="287"/>
      <c r="N35" s="236"/>
      <c r="O35" s="235"/>
      <c r="P35" s="236"/>
      <c r="Q35" s="235"/>
      <c r="R35" s="235"/>
      <c r="S35" s="236"/>
      <c r="T35" s="236"/>
      <c r="U35" s="298"/>
    </row>
    <row r="36" spans="1:21" s="124" customFormat="1" ht="16.5" customHeight="1" x14ac:dyDescent="0.25">
      <c r="A36" s="297"/>
      <c r="B36" s="225"/>
      <c r="C36" s="30"/>
      <c r="D36" s="235"/>
      <c r="E36" s="235"/>
      <c r="F36" s="150">
        <f t="shared" si="4"/>
        <v>0</v>
      </c>
      <c r="G36" s="128">
        <f t="shared" si="5"/>
        <v>0</v>
      </c>
      <c r="H36" s="236"/>
      <c r="I36" s="235"/>
      <c r="J36" s="236"/>
      <c r="K36" s="235"/>
      <c r="L36" s="236"/>
      <c r="M36" s="287"/>
      <c r="N36" s="236"/>
      <c r="O36" s="235"/>
      <c r="P36" s="236"/>
      <c r="Q36" s="235"/>
      <c r="R36" s="235"/>
      <c r="S36" s="236"/>
      <c r="T36" s="236"/>
      <c r="U36" s="298"/>
    </row>
    <row r="37" spans="1:21" s="124" customFormat="1" ht="16.5" customHeight="1" x14ac:dyDescent="0.25">
      <c r="A37" s="297"/>
      <c r="B37" s="225"/>
      <c r="C37" s="30"/>
      <c r="D37" s="235"/>
      <c r="E37" s="235"/>
      <c r="F37" s="150">
        <f t="shared" si="4"/>
        <v>0</v>
      </c>
      <c r="G37" s="128">
        <f t="shared" si="5"/>
        <v>0</v>
      </c>
      <c r="H37" s="236"/>
      <c r="I37" s="235"/>
      <c r="J37" s="236"/>
      <c r="K37" s="235"/>
      <c r="L37" s="236"/>
      <c r="M37" s="287"/>
      <c r="N37" s="236"/>
      <c r="O37" s="235"/>
      <c r="P37" s="236"/>
      <c r="Q37" s="235"/>
      <c r="R37" s="235"/>
      <c r="S37" s="236"/>
      <c r="T37" s="236"/>
      <c r="U37" s="298"/>
    </row>
    <row r="38" spans="1:21" s="124" customFormat="1" ht="16.5" customHeight="1" x14ac:dyDescent="0.25">
      <c r="A38" s="297"/>
      <c r="B38" s="225"/>
      <c r="C38" s="30"/>
      <c r="D38" s="235"/>
      <c r="E38" s="235"/>
      <c r="F38" s="150">
        <f t="shared" si="4"/>
        <v>0</v>
      </c>
      <c r="G38" s="128">
        <f t="shared" si="5"/>
        <v>0</v>
      </c>
      <c r="H38" s="236"/>
      <c r="I38" s="235"/>
      <c r="J38" s="236"/>
      <c r="K38" s="235"/>
      <c r="L38" s="236"/>
      <c r="M38" s="287"/>
      <c r="N38" s="236"/>
      <c r="O38" s="235"/>
      <c r="P38" s="236"/>
      <c r="Q38" s="235"/>
      <c r="R38" s="235"/>
      <c r="S38" s="236"/>
      <c r="T38" s="236"/>
      <c r="U38" s="298"/>
    </row>
    <row r="39" spans="1:21" s="124" customFormat="1" ht="16.5" customHeight="1" x14ac:dyDescent="0.25">
      <c r="A39" s="297"/>
      <c r="B39" s="225"/>
      <c r="C39" s="30"/>
      <c r="D39" s="235"/>
      <c r="E39" s="235"/>
      <c r="F39" s="150">
        <f t="shared" si="4"/>
        <v>0</v>
      </c>
      <c r="G39" s="128">
        <f t="shared" si="5"/>
        <v>0</v>
      </c>
      <c r="H39" s="236"/>
      <c r="I39" s="235"/>
      <c r="J39" s="236"/>
      <c r="K39" s="235"/>
      <c r="L39" s="236"/>
      <c r="M39" s="287"/>
      <c r="N39" s="236"/>
      <c r="O39" s="235"/>
      <c r="P39" s="236"/>
      <c r="Q39" s="235"/>
      <c r="R39" s="235"/>
      <c r="S39" s="236"/>
      <c r="T39" s="236"/>
      <c r="U39" s="298"/>
    </row>
    <row r="40" spans="1:21" s="124" customFormat="1" ht="16.5" customHeight="1" x14ac:dyDescent="0.25">
      <c r="A40" s="297"/>
      <c r="B40" s="225"/>
      <c r="C40" s="30"/>
      <c r="D40" s="235"/>
      <c r="E40" s="235"/>
      <c r="F40" s="150">
        <f t="shared" si="4"/>
        <v>0</v>
      </c>
      <c r="G40" s="128">
        <f t="shared" si="5"/>
        <v>0</v>
      </c>
      <c r="H40" s="236"/>
      <c r="I40" s="235"/>
      <c r="J40" s="236"/>
      <c r="K40" s="235"/>
      <c r="L40" s="236"/>
      <c r="M40" s="287"/>
      <c r="N40" s="236"/>
      <c r="O40" s="235"/>
      <c r="P40" s="236"/>
      <c r="Q40" s="235"/>
      <c r="R40" s="235"/>
      <c r="S40" s="236"/>
      <c r="T40" s="236"/>
      <c r="U40" s="298"/>
    </row>
    <row r="41" spans="1:21" s="124" customFormat="1" ht="16.5" customHeight="1" x14ac:dyDescent="0.25">
      <c r="A41" s="297"/>
      <c r="B41" s="225"/>
      <c r="C41" s="30"/>
      <c r="D41" s="235"/>
      <c r="E41" s="235"/>
      <c r="F41" s="150">
        <f t="shared" si="4"/>
        <v>0</v>
      </c>
      <c r="G41" s="128">
        <f t="shared" si="5"/>
        <v>0</v>
      </c>
      <c r="H41" s="236"/>
      <c r="I41" s="235"/>
      <c r="J41" s="236"/>
      <c r="K41" s="235"/>
      <c r="L41" s="236"/>
      <c r="M41" s="287"/>
      <c r="N41" s="236"/>
      <c r="O41" s="235"/>
      <c r="P41" s="236"/>
      <c r="Q41" s="235"/>
      <c r="R41" s="235"/>
      <c r="S41" s="236"/>
      <c r="T41" s="236"/>
      <c r="U41" s="298"/>
    </row>
    <row r="42" spans="1:21" s="124" customFormat="1" ht="16.5" customHeight="1" x14ac:dyDescent="0.25">
      <c r="A42" s="297"/>
      <c r="B42" s="225"/>
      <c r="C42" s="30"/>
      <c r="D42" s="235"/>
      <c r="E42" s="235"/>
      <c r="F42" s="150">
        <f t="shared" si="4"/>
        <v>0</v>
      </c>
      <c r="G42" s="128">
        <f t="shared" si="5"/>
        <v>0</v>
      </c>
      <c r="H42" s="236"/>
      <c r="I42" s="235"/>
      <c r="J42" s="236"/>
      <c r="K42" s="235"/>
      <c r="L42" s="236"/>
      <c r="M42" s="287"/>
      <c r="N42" s="236"/>
      <c r="O42" s="235"/>
      <c r="P42" s="236"/>
      <c r="Q42" s="235"/>
      <c r="R42" s="235"/>
      <c r="S42" s="236"/>
      <c r="T42" s="236"/>
      <c r="U42" s="298"/>
    </row>
    <row r="43" spans="1:21" s="124" customFormat="1" ht="16.5" customHeight="1" x14ac:dyDescent="0.25">
      <c r="A43" s="297"/>
      <c r="B43" s="225"/>
      <c r="C43" s="30"/>
      <c r="D43" s="235"/>
      <c r="E43" s="235"/>
      <c r="F43" s="150">
        <f t="shared" si="4"/>
        <v>0</v>
      </c>
      <c r="G43" s="128">
        <f t="shared" si="5"/>
        <v>0</v>
      </c>
      <c r="H43" s="236"/>
      <c r="I43" s="235"/>
      <c r="J43" s="236"/>
      <c r="K43" s="235"/>
      <c r="L43" s="236"/>
      <c r="M43" s="287"/>
      <c r="N43" s="236"/>
      <c r="O43" s="235"/>
      <c r="P43" s="236"/>
      <c r="Q43" s="235"/>
      <c r="R43" s="235"/>
      <c r="S43" s="236"/>
      <c r="T43" s="236"/>
      <c r="U43" s="298"/>
    </row>
    <row r="44" spans="1:21" s="124" customFormat="1" ht="16.5" customHeight="1" x14ac:dyDescent="0.25">
      <c r="A44" s="297"/>
      <c r="B44" s="225"/>
      <c r="C44" s="30"/>
      <c r="D44" s="235"/>
      <c r="E44" s="235"/>
      <c r="F44" s="150">
        <f t="shared" si="4"/>
        <v>0</v>
      </c>
      <c r="G44" s="128">
        <f t="shared" si="5"/>
        <v>0</v>
      </c>
      <c r="H44" s="236"/>
      <c r="I44" s="235"/>
      <c r="J44" s="236"/>
      <c r="K44" s="235"/>
      <c r="L44" s="236"/>
      <c r="M44" s="287"/>
      <c r="N44" s="236"/>
      <c r="O44" s="235"/>
      <c r="P44" s="236"/>
      <c r="Q44" s="235"/>
      <c r="R44" s="235"/>
      <c r="S44" s="236"/>
      <c r="T44" s="236"/>
      <c r="U44" s="298"/>
    </row>
    <row r="45" spans="1:21" s="124" customFormat="1" ht="16.5" customHeight="1" x14ac:dyDescent="0.25">
      <c r="A45" s="297"/>
      <c r="B45" s="225"/>
      <c r="C45" s="30"/>
      <c r="D45" s="235"/>
      <c r="E45" s="235"/>
      <c r="F45" s="150">
        <f t="shared" si="4"/>
        <v>0</v>
      </c>
      <c r="G45" s="128">
        <f t="shared" si="5"/>
        <v>0</v>
      </c>
      <c r="H45" s="236"/>
      <c r="I45" s="235"/>
      <c r="J45" s="236"/>
      <c r="K45" s="235"/>
      <c r="L45" s="236"/>
      <c r="M45" s="287"/>
      <c r="N45" s="236"/>
      <c r="O45" s="235"/>
      <c r="P45" s="236"/>
      <c r="Q45" s="235"/>
      <c r="R45" s="235"/>
      <c r="S45" s="236"/>
      <c r="T45" s="236"/>
      <c r="U45" s="298"/>
    </row>
    <row r="46" spans="1:21" s="124" customFormat="1" ht="16.5" customHeight="1" x14ac:dyDescent="0.25">
      <c r="A46" s="297"/>
      <c r="B46" s="225"/>
      <c r="C46" s="30"/>
      <c r="D46" s="235"/>
      <c r="E46" s="235"/>
      <c r="F46" s="150">
        <f t="shared" si="4"/>
        <v>0</v>
      </c>
      <c r="G46" s="128">
        <f t="shared" si="5"/>
        <v>0</v>
      </c>
      <c r="H46" s="236"/>
      <c r="I46" s="235"/>
      <c r="J46" s="236"/>
      <c r="K46" s="235"/>
      <c r="L46" s="236"/>
      <c r="M46" s="287"/>
      <c r="N46" s="236"/>
      <c r="O46" s="235"/>
      <c r="P46" s="236"/>
      <c r="Q46" s="235"/>
      <c r="R46" s="235"/>
      <c r="S46" s="236"/>
      <c r="T46" s="236"/>
      <c r="U46" s="298"/>
    </row>
    <row r="47" spans="1:21" s="124" customFormat="1" ht="16.5" customHeight="1" x14ac:dyDescent="0.25">
      <c r="A47" s="297"/>
      <c r="B47" s="225"/>
      <c r="C47" s="30"/>
      <c r="D47" s="235"/>
      <c r="E47" s="235"/>
      <c r="F47" s="150">
        <f t="shared" si="4"/>
        <v>0</v>
      </c>
      <c r="G47" s="128">
        <f t="shared" si="5"/>
        <v>0</v>
      </c>
      <c r="H47" s="236"/>
      <c r="I47" s="235"/>
      <c r="J47" s="236"/>
      <c r="K47" s="235"/>
      <c r="L47" s="236"/>
      <c r="M47" s="287"/>
      <c r="N47" s="236"/>
      <c r="O47" s="235"/>
      <c r="P47" s="236"/>
      <c r="Q47" s="235"/>
      <c r="R47" s="235"/>
      <c r="S47" s="236"/>
      <c r="T47" s="236"/>
      <c r="U47" s="298"/>
    </row>
    <row r="48" spans="1:21" s="124" customFormat="1" ht="16.5" customHeight="1" x14ac:dyDescent="0.25">
      <c r="A48" s="297"/>
      <c r="B48" s="225"/>
      <c r="C48" s="30"/>
      <c r="D48" s="235"/>
      <c r="E48" s="235"/>
      <c r="F48" s="150">
        <f t="shared" si="4"/>
        <v>0</v>
      </c>
      <c r="G48" s="128">
        <f t="shared" si="5"/>
        <v>0</v>
      </c>
      <c r="H48" s="236"/>
      <c r="I48" s="235"/>
      <c r="J48" s="236"/>
      <c r="K48" s="235"/>
      <c r="L48" s="236"/>
      <c r="M48" s="287"/>
      <c r="N48" s="236"/>
      <c r="O48" s="235"/>
      <c r="P48" s="236"/>
      <c r="Q48" s="235"/>
      <c r="R48" s="235"/>
      <c r="S48" s="236"/>
      <c r="T48" s="236"/>
      <c r="U48" s="298"/>
    </row>
    <row r="49" spans="1:21" s="124" customFormat="1" ht="16.5" customHeight="1" x14ac:dyDescent="0.25">
      <c r="A49" s="297"/>
      <c r="B49" s="225"/>
      <c r="C49" s="30"/>
      <c r="D49" s="235"/>
      <c r="E49" s="235"/>
      <c r="F49" s="150">
        <f t="shared" si="4"/>
        <v>0</v>
      </c>
      <c r="G49" s="128">
        <f t="shared" si="5"/>
        <v>0</v>
      </c>
      <c r="H49" s="236"/>
      <c r="I49" s="235"/>
      <c r="J49" s="236"/>
      <c r="K49" s="235"/>
      <c r="L49" s="236"/>
      <c r="M49" s="287"/>
      <c r="N49" s="236"/>
      <c r="O49" s="235"/>
      <c r="P49" s="236"/>
      <c r="Q49" s="235"/>
      <c r="R49" s="235"/>
      <c r="S49" s="236"/>
      <c r="T49" s="236"/>
      <c r="U49" s="298"/>
    </row>
    <row r="50" spans="1:21" s="124" customFormat="1" ht="16.5" customHeight="1" x14ac:dyDescent="0.25">
      <c r="A50" s="297"/>
      <c r="B50" s="225"/>
      <c r="C50" s="30"/>
      <c r="D50" s="235"/>
      <c r="E50" s="235"/>
      <c r="F50" s="150">
        <f t="shared" si="4"/>
        <v>0</v>
      </c>
      <c r="G50" s="128">
        <f t="shared" si="5"/>
        <v>0</v>
      </c>
      <c r="H50" s="236"/>
      <c r="I50" s="235"/>
      <c r="J50" s="236"/>
      <c r="K50" s="235"/>
      <c r="L50" s="236"/>
      <c r="M50" s="287"/>
      <c r="N50" s="236"/>
      <c r="O50" s="235"/>
      <c r="P50" s="236"/>
      <c r="Q50" s="235"/>
      <c r="R50" s="235"/>
      <c r="S50" s="236"/>
      <c r="T50" s="236"/>
      <c r="U50" s="298"/>
    </row>
    <row r="51" spans="1:21" s="124" customFormat="1" ht="16.5" customHeight="1" x14ac:dyDescent="0.25">
      <c r="A51" s="297"/>
      <c r="B51" s="225"/>
      <c r="C51" s="30"/>
      <c r="D51" s="235"/>
      <c r="E51" s="235"/>
      <c r="F51" s="150">
        <f t="shared" si="4"/>
        <v>0</v>
      </c>
      <c r="G51" s="128">
        <f t="shared" si="5"/>
        <v>0</v>
      </c>
      <c r="H51" s="236"/>
      <c r="I51" s="235"/>
      <c r="J51" s="236"/>
      <c r="K51" s="235"/>
      <c r="L51" s="236"/>
      <c r="M51" s="287"/>
      <c r="N51" s="236"/>
      <c r="O51" s="235"/>
      <c r="P51" s="236"/>
      <c r="Q51" s="235"/>
      <c r="R51" s="235"/>
      <c r="S51" s="236"/>
      <c r="T51" s="236"/>
      <c r="U51" s="298"/>
    </row>
    <row r="52" spans="1:21" s="124" customFormat="1" ht="16.5" customHeight="1" x14ac:dyDescent="0.25">
      <c r="A52" s="297"/>
      <c r="B52" s="225"/>
      <c r="C52" s="30"/>
      <c r="D52" s="235"/>
      <c r="E52" s="235"/>
      <c r="F52" s="150">
        <f t="shared" si="4"/>
        <v>0</v>
      </c>
      <c r="G52" s="128">
        <f t="shared" si="5"/>
        <v>0</v>
      </c>
      <c r="H52" s="236"/>
      <c r="I52" s="235"/>
      <c r="J52" s="236"/>
      <c r="K52" s="235"/>
      <c r="L52" s="236"/>
      <c r="M52" s="287"/>
      <c r="N52" s="236"/>
      <c r="O52" s="235"/>
      <c r="P52" s="236"/>
      <c r="Q52" s="235"/>
      <c r="R52" s="235"/>
      <c r="S52" s="236"/>
      <c r="T52" s="236"/>
      <c r="U52" s="298"/>
    </row>
    <row r="53" spans="1:21" s="124" customFormat="1" ht="16.5" customHeight="1" x14ac:dyDescent="0.25">
      <c r="A53" s="297"/>
      <c r="B53" s="225"/>
      <c r="C53" s="30"/>
      <c r="D53" s="235"/>
      <c r="E53" s="235"/>
      <c r="F53" s="150">
        <f t="shared" si="4"/>
        <v>0</v>
      </c>
      <c r="G53" s="128">
        <f t="shared" si="5"/>
        <v>0</v>
      </c>
      <c r="H53" s="236"/>
      <c r="I53" s="235"/>
      <c r="J53" s="236"/>
      <c r="K53" s="235"/>
      <c r="L53" s="236"/>
      <c r="M53" s="287"/>
      <c r="N53" s="236"/>
      <c r="O53" s="235"/>
      <c r="P53" s="236"/>
      <c r="Q53" s="235"/>
      <c r="R53" s="235"/>
      <c r="S53" s="236"/>
      <c r="T53" s="236"/>
      <c r="U53" s="298"/>
    </row>
    <row r="54" spans="1:21" s="124" customFormat="1" ht="16.5" customHeight="1" x14ac:dyDescent="0.25">
      <c r="A54" s="297"/>
      <c r="B54" s="225"/>
      <c r="C54" s="30"/>
      <c r="D54" s="235"/>
      <c r="E54" s="235"/>
      <c r="F54" s="150">
        <f t="shared" si="4"/>
        <v>0</v>
      </c>
      <c r="G54" s="128">
        <f t="shared" si="5"/>
        <v>0</v>
      </c>
      <c r="H54" s="236"/>
      <c r="I54" s="235"/>
      <c r="J54" s="236"/>
      <c r="K54" s="235"/>
      <c r="L54" s="236"/>
      <c r="M54" s="287"/>
      <c r="N54" s="236"/>
      <c r="O54" s="235"/>
      <c r="P54" s="236"/>
      <c r="Q54" s="235"/>
      <c r="R54" s="235"/>
      <c r="S54" s="236"/>
      <c r="T54" s="236"/>
      <c r="U54" s="298"/>
    </row>
    <row r="55" spans="1:21" s="124" customFormat="1" ht="16.5" customHeight="1" x14ac:dyDescent="0.25">
      <c r="A55" s="297"/>
      <c r="B55" s="225"/>
      <c r="C55" s="30"/>
      <c r="D55" s="235"/>
      <c r="E55" s="235"/>
      <c r="F55" s="150">
        <f t="shared" si="4"/>
        <v>0</v>
      </c>
      <c r="G55" s="128">
        <f t="shared" si="5"/>
        <v>0</v>
      </c>
      <c r="H55" s="236"/>
      <c r="I55" s="235"/>
      <c r="J55" s="236"/>
      <c r="K55" s="235"/>
      <c r="L55" s="236"/>
      <c r="M55" s="287"/>
      <c r="N55" s="236"/>
      <c r="O55" s="235"/>
      <c r="P55" s="236"/>
      <c r="Q55" s="235"/>
      <c r="R55" s="235"/>
      <c r="S55" s="236"/>
      <c r="T55" s="236"/>
      <c r="U55" s="298"/>
    </row>
    <row r="56" spans="1:21" s="124" customFormat="1" ht="16.5" customHeight="1" x14ac:dyDescent="0.25">
      <c r="A56" s="297"/>
      <c r="B56" s="225"/>
      <c r="C56" s="30"/>
      <c r="D56" s="235"/>
      <c r="E56" s="235"/>
      <c r="F56" s="150">
        <f t="shared" si="4"/>
        <v>0</v>
      </c>
      <c r="G56" s="128">
        <f t="shared" si="5"/>
        <v>0</v>
      </c>
      <c r="H56" s="236"/>
      <c r="I56" s="235"/>
      <c r="J56" s="236"/>
      <c r="K56" s="235"/>
      <c r="L56" s="236"/>
      <c r="M56" s="287"/>
      <c r="N56" s="236"/>
      <c r="O56" s="235"/>
      <c r="P56" s="236"/>
      <c r="Q56" s="235"/>
      <c r="R56" s="235"/>
      <c r="S56" s="236"/>
      <c r="T56" s="236"/>
      <c r="U56" s="298"/>
    </row>
    <row r="57" spans="1:21" s="124" customFormat="1" ht="16.5" customHeight="1" x14ac:dyDescent="0.25">
      <c r="A57" s="297"/>
      <c r="B57" s="225"/>
      <c r="C57" s="30"/>
      <c r="D57" s="235"/>
      <c r="E57" s="235"/>
      <c r="F57" s="150">
        <f t="shared" si="4"/>
        <v>0</v>
      </c>
      <c r="G57" s="128">
        <f t="shared" si="5"/>
        <v>0</v>
      </c>
      <c r="H57" s="236"/>
      <c r="I57" s="235"/>
      <c r="J57" s="236"/>
      <c r="K57" s="235"/>
      <c r="L57" s="236"/>
      <c r="M57" s="287"/>
      <c r="N57" s="236"/>
      <c r="O57" s="235"/>
      <c r="P57" s="236"/>
      <c r="Q57" s="235"/>
      <c r="R57" s="235"/>
      <c r="S57" s="236"/>
      <c r="T57" s="236"/>
      <c r="U57" s="298"/>
    </row>
    <row r="58" spans="1:21" s="124" customFormat="1" ht="16.5" customHeight="1" x14ac:dyDescent="0.25">
      <c r="A58" s="297"/>
      <c r="B58" s="225"/>
      <c r="C58" s="30"/>
      <c r="D58" s="235"/>
      <c r="E58" s="235"/>
      <c r="F58" s="150">
        <f t="shared" si="4"/>
        <v>0</v>
      </c>
      <c r="G58" s="128">
        <f t="shared" si="5"/>
        <v>0</v>
      </c>
      <c r="H58" s="236"/>
      <c r="I58" s="235"/>
      <c r="J58" s="236"/>
      <c r="K58" s="235"/>
      <c r="L58" s="236"/>
      <c r="M58" s="287"/>
      <c r="N58" s="236"/>
      <c r="O58" s="235"/>
      <c r="P58" s="236"/>
      <c r="Q58" s="235"/>
      <c r="R58" s="235"/>
      <c r="S58" s="236"/>
      <c r="T58" s="236"/>
      <c r="U58" s="298"/>
    </row>
    <row r="59" spans="1:21" s="124" customFormat="1" ht="16.5" customHeight="1" x14ac:dyDescent="0.25">
      <c r="A59" s="297"/>
      <c r="B59" s="225"/>
      <c r="C59" s="30"/>
      <c r="D59" s="235"/>
      <c r="E59" s="235"/>
      <c r="F59" s="150">
        <f t="shared" si="4"/>
        <v>0</v>
      </c>
      <c r="G59" s="128">
        <f t="shared" si="5"/>
        <v>0</v>
      </c>
      <c r="H59" s="236"/>
      <c r="I59" s="235"/>
      <c r="J59" s="236"/>
      <c r="K59" s="235"/>
      <c r="L59" s="236"/>
      <c r="M59" s="287"/>
      <c r="N59" s="236"/>
      <c r="O59" s="235"/>
      <c r="P59" s="236"/>
      <c r="Q59" s="235"/>
      <c r="R59" s="235"/>
      <c r="S59" s="236"/>
      <c r="T59" s="236"/>
      <c r="U59" s="298"/>
    </row>
    <row r="60" spans="1:21" s="124" customFormat="1" ht="16.5" customHeight="1" x14ac:dyDescent="0.25">
      <c r="A60" s="297"/>
      <c r="B60" s="225"/>
      <c r="C60" s="30"/>
      <c r="D60" s="235"/>
      <c r="E60" s="235"/>
      <c r="F60" s="150">
        <f t="shared" si="4"/>
        <v>0</v>
      </c>
      <c r="G60" s="128">
        <f t="shared" si="5"/>
        <v>0</v>
      </c>
      <c r="H60" s="236"/>
      <c r="I60" s="235"/>
      <c r="J60" s="236"/>
      <c r="K60" s="235"/>
      <c r="L60" s="236"/>
      <c r="M60" s="287"/>
      <c r="N60" s="236"/>
      <c r="O60" s="235"/>
      <c r="P60" s="236"/>
      <c r="Q60" s="235"/>
      <c r="R60" s="235"/>
      <c r="S60" s="236"/>
      <c r="T60" s="236"/>
      <c r="U60" s="298"/>
    </row>
    <row r="61" spans="1:21" s="124" customFormat="1" ht="16.5" customHeight="1" x14ac:dyDescent="0.25">
      <c r="A61" s="297"/>
      <c r="B61" s="225"/>
      <c r="C61" s="30"/>
      <c r="D61" s="235"/>
      <c r="E61" s="235"/>
      <c r="F61" s="150">
        <f t="shared" si="4"/>
        <v>0</v>
      </c>
      <c r="G61" s="128">
        <f t="shared" si="5"/>
        <v>0</v>
      </c>
      <c r="H61" s="236"/>
      <c r="I61" s="235"/>
      <c r="J61" s="236"/>
      <c r="K61" s="235"/>
      <c r="L61" s="236"/>
      <c r="M61" s="287"/>
      <c r="N61" s="236"/>
      <c r="O61" s="235"/>
      <c r="P61" s="236"/>
      <c r="Q61" s="235"/>
      <c r="R61" s="235"/>
      <c r="S61" s="236"/>
      <c r="T61" s="236"/>
      <c r="U61" s="298"/>
    </row>
    <row r="62" spans="1:21" s="124" customFormat="1" ht="16.5" customHeight="1" x14ac:dyDescent="0.25">
      <c r="A62" s="297"/>
      <c r="B62" s="225"/>
      <c r="C62" s="30"/>
      <c r="D62" s="235"/>
      <c r="E62" s="235"/>
      <c r="F62" s="150">
        <f t="shared" si="4"/>
        <v>0</v>
      </c>
      <c r="G62" s="128">
        <f t="shared" si="5"/>
        <v>0</v>
      </c>
      <c r="H62" s="236"/>
      <c r="I62" s="235"/>
      <c r="J62" s="236"/>
      <c r="K62" s="235"/>
      <c r="L62" s="236"/>
      <c r="M62" s="287"/>
      <c r="N62" s="236"/>
      <c r="O62" s="235"/>
      <c r="P62" s="236"/>
      <c r="Q62" s="235"/>
      <c r="R62" s="235"/>
      <c r="S62" s="236"/>
      <c r="T62" s="236"/>
      <c r="U62" s="298"/>
    </row>
    <row r="63" spans="1:21" s="124" customFormat="1" ht="16.5" customHeight="1" x14ac:dyDescent="0.25">
      <c r="A63" s="297"/>
      <c r="B63" s="225"/>
      <c r="C63" s="30"/>
      <c r="D63" s="235"/>
      <c r="E63" s="235"/>
      <c r="F63" s="150">
        <f t="shared" si="4"/>
        <v>0</v>
      </c>
      <c r="G63" s="128">
        <f t="shared" si="5"/>
        <v>0</v>
      </c>
      <c r="H63" s="236"/>
      <c r="I63" s="235"/>
      <c r="J63" s="236"/>
      <c r="K63" s="235"/>
      <c r="L63" s="236"/>
      <c r="M63" s="287"/>
      <c r="N63" s="236"/>
      <c r="O63" s="235"/>
      <c r="P63" s="236"/>
      <c r="Q63" s="235"/>
      <c r="R63" s="235"/>
      <c r="S63" s="236"/>
      <c r="T63" s="236"/>
      <c r="U63" s="298"/>
    </row>
    <row r="64" spans="1:21" s="124" customFormat="1" ht="16.5" customHeight="1" x14ac:dyDescent="0.25">
      <c r="A64" s="297"/>
      <c r="B64" s="225"/>
      <c r="C64" s="30"/>
      <c r="D64" s="235"/>
      <c r="E64" s="235"/>
      <c r="F64" s="150">
        <f t="shared" si="4"/>
        <v>0</v>
      </c>
      <c r="G64" s="128">
        <f t="shared" si="5"/>
        <v>0</v>
      </c>
      <c r="H64" s="236"/>
      <c r="I64" s="235"/>
      <c r="J64" s="236"/>
      <c r="K64" s="235"/>
      <c r="L64" s="236"/>
      <c r="M64" s="287"/>
      <c r="N64" s="236"/>
      <c r="O64" s="235"/>
      <c r="P64" s="236"/>
      <c r="Q64" s="235"/>
      <c r="R64" s="235"/>
      <c r="S64" s="236"/>
      <c r="T64" s="236"/>
      <c r="U64" s="298"/>
    </row>
    <row r="65" spans="1:21" s="124" customFormat="1" ht="16.5" customHeight="1" x14ac:dyDescent="0.25">
      <c r="A65" s="297"/>
      <c r="B65" s="225"/>
      <c r="C65" s="30"/>
      <c r="D65" s="235"/>
      <c r="E65" s="235"/>
      <c r="F65" s="150">
        <f t="shared" si="4"/>
        <v>0</v>
      </c>
      <c r="G65" s="128">
        <f t="shared" si="5"/>
        <v>0</v>
      </c>
      <c r="H65" s="236"/>
      <c r="I65" s="235"/>
      <c r="J65" s="236"/>
      <c r="K65" s="235"/>
      <c r="L65" s="236"/>
      <c r="M65" s="287"/>
      <c r="N65" s="236"/>
      <c r="O65" s="235"/>
      <c r="P65" s="236"/>
      <c r="Q65" s="235"/>
      <c r="R65" s="235"/>
      <c r="S65" s="236"/>
      <c r="T65" s="236"/>
      <c r="U65" s="298"/>
    </row>
    <row r="66" spans="1:21" s="116" customFormat="1" ht="16.5" customHeight="1" thickBot="1" x14ac:dyDescent="0.3">
      <c r="A66" s="299"/>
      <c r="B66" s="300"/>
      <c r="C66" s="301"/>
      <c r="D66" s="302"/>
      <c r="E66" s="302"/>
      <c r="F66" s="155">
        <f t="shared" si="4"/>
        <v>0</v>
      </c>
      <c r="G66" s="303">
        <f t="shared" si="5"/>
        <v>0</v>
      </c>
      <c r="H66" s="304"/>
      <c r="I66" s="302"/>
      <c r="J66" s="304"/>
      <c r="K66" s="302"/>
      <c r="L66" s="304"/>
      <c r="M66" s="305"/>
      <c r="N66" s="304"/>
      <c r="O66" s="302"/>
      <c r="P66" s="304"/>
      <c r="Q66" s="302"/>
      <c r="R66" s="302"/>
      <c r="S66" s="304"/>
      <c r="T66" s="304"/>
      <c r="U66" s="306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77"/>
      <c r="K67" s="277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66" t="s">
        <v>162</v>
      </c>
      <c r="B68" s="250"/>
      <c r="C68" s="251"/>
      <c r="D68" s="251"/>
      <c r="E68" s="252"/>
      <c r="F68" s="252"/>
      <c r="G68" s="251"/>
      <c r="H68" s="251"/>
      <c r="I68" s="251"/>
      <c r="J68" s="278"/>
      <c r="K68" s="278"/>
      <c r="L68" s="251"/>
      <c r="M68" s="108"/>
      <c r="N68" s="108"/>
      <c r="O68" s="108"/>
      <c r="P68" s="108"/>
      <c r="Q68" s="108"/>
      <c r="R68" s="173"/>
      <c r="S68" s="80"/>
      <c r="T68" s="80"/>
      <c r="U68" s="115"/>
    </row>
    <row r="69" spans="1:21" s="124" customFormat="1" ht="15.75" customHeight="1" x14ac:dyDescent="0.25">
      <c r="A69" s="261" t="s">
        <v>123</v>
      </c>
      <c r="B69" s="253"/>
      <c r="C69" s="254"/>
      <c r="D69" s="254"/>
      <c r="E69" s="255"/>
      <c r="F69" s="255"/>
      <c r="G69" s="254"/>
      <c r="H69" s="254"/>
      <c r="I69" s="254"/>
      <c r="J69" s="279"/>
      <c r="K69" s="279"/>
      <c r="L69" s="254"/>
      <c r="M69" s="110"/>
      <c r="N69" s="110"/>
      <c r="O69" s="110"/>
      <c r="P69" s="110"/>
      <c r="Q69" s="110"/>
      <c r="R69" s="174"/>
      <c r="S69" s="80"/>
      <c r="T69" s="80"/>
      <c r="U69" s="115"/>
    </row>
    <row r="70" spans="1:21" s="124" customFormat="1" ht="15.75" customHeight="1" x14ac:dyDescent="0.25">
      <c r="A70" s="261" t="s">
        <v>108</v>
      </c>
      <c r="B70" s="253"/>
      <c r="C70" s="254"/>
      <c r="D70" s="254"/>
      <c r="E70" s="255"/>
      <c r="F70" s="255"/>
      <c r="G70" s="254"/>
      <c r="H70" s="254"/>
      <c r="I70" s="254"/>
      <c r="J70" s="279"/>
      <c r="K70" s="279"/>
      <c r="L70" s="254"/>
      <c r="M70" s="110"/>
      <c r="N70" s="110"/>
      <c r="O70" s="110"/>
      <c r="P70" s="110"/>
      <c r="Q70" s="110"/>
      <c r="R70" s="174"/>
      <c r="S70" s="80"/>
      <c r="T70" s="80"/>
      <c r="U70" s="115"/>
    </row>
    <row r="71" spans="1:21" s="124" customFormat="1" ht="15.75" customHeight="1" x14ac:dyDescent="0.25">
      <c r="A71" s="261"/>
      <c r="B71" s="253"/>
      <c r="C71" s="254"/>
      <c r="D71" s="254"/>
      <c r="E71" s="255"/>
      <c r="F71" s="255"/>
      <c r="G71" s="254"/>
      <c r="H71" s="254"/>
      <c r="I71" s="254"/>
      <c r="J71" s="279"/>
      <c r="K71" s="279"/>
      <c r="L71" s="254"/>
      <c r="M71" s="110"/>
      <c r="N71" s="110"/>
      <c r="O71" s="110"/>
      <c r="P71" s="110"/>
      <c r="Q71" s="110"/>
      <c r="R71" s="174"/>
      <c r="S71" s="80"/>
      <c r="T71" s="80"/>
      <c r="U71" s="115"/>
    </row>
    <row r="72" spans="1:21" s="124" customFormat="1" ht="15.75" customHeight="1" x14ac:dyDescent="0.25">
      <c r="A72" s="265" t="s">
        <v>163</v>
      </c>
      <c r="B72" s="177"/>
      <c r="C72" s="178"/>
      <c r="D72" s="178"/>
      <c r="E72" s="172"/>
      <c r="F72" s="172"/>
      <c r="G72" s="178"/>
      <c r="H72" s="178"/>
      <c r="I72" s="178"/>
      <c r="J72" s="279"/>
      <c r="K72" s="279"/>
      <c r="L72" s="254"/>
      <c r="M72" s="110"/>
      <c r="N72" s="110"/>
      <c r="O72" s="110"/>
      <c r="P72" s="110"/>
      <c r="Q72" s="110"/>
      <c r="R72" s="174"/>
      <c r="S72" s="80"/>
      <c r="T72" s="80"/>
      <c r="U72" s="115"/>
    </row>
    <row r="73" spans="1:21" s="124" customFormat="1" ht="15.75" customHeight="1" x14ac:dyDescent="0.25">
      <c r="A73" s="217" t="s">
        <v>106</v>
      </c>
      <c r="B73" s="177"/>
      <c r="C73" s="178"/>
      <c r="D73" s="178"/>
      <c r="E73" s="172"/>
      <c r="F73" s="172"/>
      <c r="G73" s="178"/>
      <c r="H73" s="178"/>
      <c r="I73" s="178"/>
      <c r="J73" s="279"/>
      <c r="K73" s="279"/>
      <c r="L73" s="254"/>
      <c r="M73" s="110"/>
      <c r="N73" s="110"/>
      <c r="O73" s="110"/>
      <c r="P73" s="110"/>
      <c r="Q73" s="110"/>
      <c r="R73" s="174"/>
      <c r="S73" s="80"/>
      <c r="T73" s="80"/>
      <c r="U73" s="115"/>
    </row>
    <row r="74" spans="1:21" s="124" customFormat="1" ht="15.75" customHeight="1" x14ac:dyDescent="0.25">
      <c r="A74" s="217" t="s">
        <v>107</v>
      </c>
      <c r="B74" s="177"/>
      <c r="C74" s="178"/>
      <c r="D74" s="178"/>
      <c r="E74" s="172"/>
      <c r="F74" s="172"/>
      <c r="G74" s="178"/>
      <c r="H74" s="178"/>
      <c r="I74" s="178"/>
      <c r="J74" s="279"/>
      <c r="K74" s="279"/>
      <c r="L74" s="254"/>
      <c r="M74" s="110"/>
      <c r="N74" s="110"/>
      <c r="O74" s="110"/>
      <c r="P74" s="110"/>
      <c r="Q74" s="110"/>
      <c r="R74" s="174"/>
      <c r="S74" s="80"/>
      <c r="T74" s="80"/>
      <c r="U74" s="115"/>
    </row>
    <row r="75" spans="1:21" s="124" customFormat="1" ht="15.75" customHeight="1" x14ac:dyDescent="0.25">
      <c r="A75" s="242" t="s">
        <v>164</v>
      </c>
      <c r="B75" s="180"/>
      <c r="C75" s="180"/>
      <c r="D75" s="180"/>
      <c r="E75" s="180"/>
      <c r="F75" s="180"/>
      <c r="G75" s="180"/>
      <c r="H75" s="180"/>
      <c r="I75" s="178"/>
      <c r="J75" s="279"/>
      <c r="K75" s="279"/>
      <c r="L75" s="254"/>
      <c r="M75" s="110"/>
      <c r="N75" s="110"/>
      <c r="O75" s="110"/>
      <c r="P75" s="110"/>
      <c r="Q75" s="110"/>
      <c r="R75" s="174"/>
      <c r="S75" s="80"/>
      <c r="T75" s="80"/>
      <c r="U75" s="115"/>
    </row>
    <row r="76" spans="1:21" s="124" customFormat="1" ht="15.75" customHeight="1" x14ac:dyDescent="0.25">
      <c r="A76" s="261"/>
      <c r="B76" s="253"/>
      <c r="C76" s="254"/>
      <c r="D76" s="254"/>
      <c r="E76" s="255"/>
      <c r="F76" s="255"/>
      <c r="G76" s="254"/>
      <c r="H76" s="254"/>
      <c r="I76" s="254"/>
      <c r="J76" s="279"/>
      <c r="K76" s="279"/>
      <c r="L76" s="254"/>
      <c r="M76" s="110"/>
      <c r="N76" s="110"/>
      <c r="O76" s="110"/>
      <c r="P76" s="110"/>
      <c r="Q76" s="110"/>
      <c r="R76" s="174"/>
      <c r="S76" s="80"/>
      <c r="T76" s="80"/>
      <c r="U76" s="115"/>
    </row>
    <row r="77" spans="1:21" s="124" customFormat="1" ht="15.75" customHeight="1" x14ac:dyDescent="0.25">
      <c r="A77" s="274" t="s">
        <v>193</v>
      </c>
      <c r="B77" s="253"/>
      <c r="C77" s="254"/>
      <c r="D77" s="254"/>
      <c r="E77" s="255"/>
      <c r="F77" s="255"/>
      <c r="G77" s="254"/>
      <c r="H77" s="254"/>
      <c r="I77" s="254"/>
      <c r="J77" s="279"/>
      <c r="K77" s="279"/>
      <c r="L77" s="254"/>
      <c r="M77" s="110"/>
      <c r="N77" s="110"/>
      <c r="O77" s="110"/>
      <c r="P77" s="110"/>
      <c r="Q77" s="110"/>
      <c r="R77" s="174"/>
      <c r="S77" s="80"/>
      <c r="T77" s="80"/>
      <c r="U77" s="115"/>
    </row>
    <row r="78" spans="1:21" s="124" customFormat="1" ht="15.75" customHeight="1" x14ac:dyDescent="0.25">
      <c r="A78" s="261" t="s">
        <v>188</v>
      </c>
      <c r="B78" s="253"/>
      <c r="C78" s="254"/>
      <c r="D78" s="254"/>
      <c r="E78" s="255"/>
      <c r="F78" s="255"/>
      <c r="G78" s="254"/>
      <c r="H78" s="254"/>
      <c r="I78" s="254"/>
      <c r="J78" s="279"/>
      <c r="K78" s="279"/>
      <c r="L78" s="254"/>
      <c r="M78" s="110"/>
      <c r="N78" s="110"/>
      <c r="O78" s="110"/>
      <c r="P78" s="110"/>
      <c r="Q78" s="110"/>
      <c r="R78" s="174"/>
      <c r="S78" s="80"/>
      <c r="T78" s="80"/>
      <c r="U78" s="115"/>
    </row>
    <row r="79" spans="1:21" s="124" customFormat="1" ht="15.75" customHeight="1" x14ac:dyDescent="0.25">
      <c r="A79" s="261" t="s">
        <v>192</v>
      </c>
      <c r="B79" s="253"/>
      <c r="C79" s="254"/>
      <c r="D79" s="254"/>
      <c r="E79" s="255"/>
      <c r="F79" s="255"/>
      <c r="G79" s="254"/>
      <c r="H79" s="254"/>
      <c r="I79" s="254"/>
      <c r="J79" s="279"/>
      <c r="K79" s="279"/>
      <c r="L79" s="254"/>
      <c r="M79" s="110"/>
      <c r="N79" s="110"/>
      <c r="O79" s="110"/>
      <c r="P79" s="110"/>
      <c r="Q79" s="110"/>
      <c r="R79" s="174"/>
      <c r="S79" s="80"/>
      <c r="T79" s="80"/>
      <c r="U79" s="115"/>
    </row>
    <row r="80" spans="1:21" s="124" customFormat="1" ht="15.75" customHeight="1" x14ac:dyDescent="0.25">
      <c r="A80" s="261" t="s">
        <v>189</v>
      </c>
      <c r="B80" s="253"/>
      <c r="C80" s="254"/>
      <c r="D80" s="254"/>
      <c r="E80" s="255"/>
      <c r="F80" s="255"/>
      <c r="G80" s="254"/>
      <c r="H80" s="254"/>
      <c r="I80" s="254"/>
      <c r="J80" s="279"/>
      <c r="K80" s="279"/>
      <c r="L80" s="254"/>
      <c r="M80" s="110"/>
      <c r="N80" s="110"/>
      <c r="O80" s="110"/>
      <c r="P80" s="110"/>
      <c r="Q80" s="110"/>
      <c r="R80" s="174"/>
      <c r="S80" s="80"/>
      <c r="T80" s="80"/>
      <c r="U80" s="115"/>
    </row>
    <row r="81" spans="1:21" s="124" customFormat="1" ht="15.75" customHeight="1" x14ac:dyDescent="0.25">
      <c r="A81" s="261" t="s">
        <v>190</v>
      </c>
      <c r="B81" s="253"/>
      <c r="C81" s="254"/>
      <c r="D81" s="254"/>
      <c r="E81" s="255"/>
      <c r="F81" s="255"/>
      <c r="G81" s="254"/>
      <c r="H81" s="254"/>
      <c r="I81" s="254"/>
      <c r="J81" s="279"/>
      <c r="K81" s="279"/>
      <c r="L81" s="254"/>
      <c r="M81" s="110"/>
      <c r="N81" s="110"/>
      <c r="O81" s="110"/>
      <c r="P81" s="110"/>
      <c r="Q81" s="110"/>
      <c r="R81" s="174"/>
      <c r="S81" s="80"/>
      <c r="T81" s="80"/>
      <c r="U81" s="115"/>
    </row>
    <row r="82" spans="1:21" s="124" customFormat="1" ht="15.75" customHeight="1" x14ac:dyDescent="0.25">
      <c r="A82" s="261" t="s">
        <v>191</v>
      </c>
      <c r="B82" s="253"/>
      <c r="C82" s="254"/>
      <c r="D82" s="254"/>
      <c r="E82" s="255"/>
      <c r="F82" s="255"/>
      <c r="G82" s="254"/>
      <c r="H82" s="254"/>
      <c r="I82" s="254"/>
      <c r="J82" s="279"/>
      <c r="K82" s="279"/>
      <c r="L82" s="254"/>
      <c r="M82" s="110"/>
      <c r="N82" s="110"/>
      <c r="O82" s="110"/>
      <c r="P82" s="110"/>
      <c r="Q82" s="110"/>
      <c r="R82" s="174"/>
      <c r="S82" s="80"/>
      <c r="T82" s="80"/>
      <c r="U82" s="115"/>
    </row>
    <row r="83" spans="1:21" s="124" customFormat="1" ht="15.75" customHeight="1" x14ac:dyDescent="0.25">
      <c r="A83" s="261" t="s">
        <v>196</v>
      </c>
      <c r="B83" s="253"/>
      <c r="C83" s="254"/>
      <c r="D83" s="254"/>
      <c r="E83" s="255"/>
      <c r="F83" s="255"/>
      <c r="G83" s="254"/>
      <c r="H83" s="254"/>
      <c r="I83" s="254"/>
      <c r="J83" s="279"/>
      <c r="K83" s="279"/>
      <c r="L83" s="254"/>
      <c r="M83" s="110"/>
      <c r="N83" s="110"/>
      <c r="O83" s="110"/>
      <c r="P83" s="110"/>
      <c r="Q83" s="110"/>
      <c r="R83" s="174"/>
      <c r="S83" s="80"/>
      <c r="T83" s="80"/>
      <c r="U83" s="115"/>
    </row>
    <row r="84" spans="1:21" s="124" customFormat="1" ht="15.75" customHeight="1" x14ac:dyDescent="0.25">
      <c r="A84" s="261" t="s">
        <v>194</v>
      </c>
      <c r="B84" s="253"/>
      <c r="C84" s="254"/>
      <c r="D84" s="254"/>
      <c r="E84" s="255"/>
      <c r="F84" s="255"/>
      <c r="G84" s="254"/>
      <c r="H84" s="254"/>
      <c r="I84" s="254"/>
      <c r="J84" s="279"/>
      <c r="K84" s="279"/>
      <c r="L84" s="254"/>
      <c r="M84" s="110"/>
      <c r="N84" s="110"/>
      <c r="O84" s="110"/>
      <c r="P84" s="110"/>
      <c r="Q84" s="110"/>
      <c r="R84" s="174"/>
      <c r="S84" s="80"/>
      <c r="T84" s="80"/>
      <c r="U84" s="115"/>
    </row>
    <row r="85" spans="1:21" s="124" customFormat="1" ht="15.75" customHeight="1" x14ac:dyDescent="0.25">
      <c r="A85" s="261" t="s">
        <v>195</v>
      </c>
      <c r="B85" s="253"/>
      <c r="C85" s="254"/>
      <c r="D85" s="254"/>
      <c r="E85" s="255"/>
      <c r="F85" s="255"/>
      <c r="G85" s="254"/>
      <c r="H85" s="254"/>
      <c r="I85" s="254"/>
      <c r="J85" s="279"/>
      <c r="K85" s="279"/>
      <c r="L85" s="254"/>
      <c r="M85" s="110"/>
      <c r="N85" s="110"/>
      <c r="O85" s="110"/>
      <c r="P85" s="110"/>
      <c r="Q85" s="110"/>
      <c r="R85" s="174"/>
      <c r="S85" s="80"/>
      <c r="T85" s="80"/>
      <c r="U85" s="115"/>
    </row>
    <row r="86" spans="1:21" s="124" customFormat="1" ht="15.75" customHeight="1" x14ac:dyDescent="0.25">
      <c r="A86" s="217" t="s">
        <v>199</v>
      </c>
      <c r="B86" s="253"/>
      <c r="C86" s="254"/>
      <c r="D86" s="254"/>
      <c r="E86" s="255"/>
      <c r="F86" s="255"/>
      <c r="G86" s="254"/>
      <c r="H86" s="254"/>
      <c r="I86" s="254"/>
      <c r="J86" s="279"/>
      <c r="K86" s="279"/>
      <c r="L86" s="254"/>
      <c r="M86" s="110"/>
      <c r="N86" s="110"/>
      <c r="O86" s="110"/>
      <c r="P86" s="110"/>
      <c r="Q86" s="110"/>
      <c r="R86" s="174"/>
      <c r="S86" s="80"/>
      <c r="T86" s="80"/>
      <c r="U86" s="115"/>
    </row>
    <row r="87" spans="1:21" s="124" customFormat="1" ht="15.75" customHeight="1" x14ac:dyDescent="0.25">
      <c r="A87" s="217" t="s">
        <v>198</v>
      </c>
      <c r="B87" s="253"/>
      <c r="C87" s="254"/>
      <c r="D87" s="254"/>
      <c r="E87" s="255"/>
      <c r="F87" s="255"/>
      <c r="G87" s="254"/>
      <c r="H87" s="254"/>
      <c r="I87" s="254"/>
      <c r="J87" s="279"/>
      <c r="K87" s="279"/>
      <c r="L87" s="254"/>
      <c r="M87" s="110"/>
      <c r="N87" s="110"/>
      <c r="O87" s="110"/>
      <c r="P87" s="110"/>
      <c r="Q87" s="110"/>
      <c r="R87" s="174"/>
      <c r="S87" s="80"/>
      <c r="T87" s="80"/>
      <c r="U87" s="115"/>
    </row>
    <row r="88" spans="1:21" s="124" customFormat="1" ht="15.75" customHeight="1" x14ac:dyDescent="0.25">
      <c r="A88" s="62"/>
      <c r="B88" s="253"/>
      <c r="C88" s="254"/>
      <c r="D88" s="254"/>
      <c r="E88" s="255"/>
      <c r="F88" s="255"/>
      <c r="G88" s="254"/>
      <c r="H88" s="254"/>
      <c r="I88" s="254"/>
      <c r="J88" s="279"/>
      <c r="K88" s="279"/>
      <c r="L88" s="254"/>
      <c r="M88" s="110"/>
      <c r="N88" s="110"/>
      <c r="O88" s="110"/>
      <c r="P88" s="110"/>
      <c r="Q88" s="110"/>
      <c r="R88" s="174"/>
      <c r="S88" s="80"/>
      <c r="T88" s="80"/>
      <c r="U88" s="115"/>
    </row>
    <row r="89" spans="1:21" s="124" customFormat="1" ht="15.75" customHeight="1" x14ac:dyDescent="0.25">
      <c r="A89" s="256" t="s">
        <v>101</v>
      </c>
      <c r="B89" s="244"/>
      <c r="C89" s="245"/>
      <c r="D89" s="245"/>
      <c r="E89" s="246"/>
      <c r="F89" s="246"/>
      <c r="G89" s="245"/>
      <c r="H89" s="245"/>
      <c r="I89" s="245"/>
      <c r="J89" s="280"/>
      <c r="K89" s="280"/>
      <c r="L89" s="245"/>
      <c r="M89" s="245"/>
      <c r="N89" s="245"/>
      <c r="O89" s="245"/>
      <c r="P89" s="245"/>
      <c r="Q89" s="245"/>
      <c r="R89" s="249"/>
      <c r="S89" s="247"/>
      <c r="T89" s="247"/>
      <c r="U89" s="248"/>
    </row>
    <row r="90" spans="1:21" s="124" customFormat="1" ht="15.75" customHeight="1" x14ac:dyDescent="0.25">
      <c r="A90" s="243" t="s">
        <v>158</v>
      </c>
      <c r="B90" s="244"/>
      <c r="C90" s="245"/>
      <c r="D90" s="245"/>
      <c r="E90" s="246"/>
      <c r="F90" s="246"/>
      <c r="G90" s="245"/>
      <c r="H90" s="245"/>
      <c r="I90" s="245"/>
      <c r="J90" s="280"/>
      <c r="K90" s="280"/>
      <c r="L90" s="245"/>
      <c r="M90" s="245"/>
      <c r="N90" s="245"/>
      <c r="O90" s="245"/>
      <c r="P90" s="245"/>
      <c r="Q90" s="245"/>
      <c r="R90" s="249"/>
      <c r="S90" s="247"/>
      <c r="T90" s="247"/>
      <c r="U90" s="248"/>
    </row>
    <row r="91" spans="1:21" s="124" customFormat="1" ht="15.75" customHeight="1" x14ac:dyDescent="0.25">
      <c r="A91" s="243" t="s">
        <v>169</v>
      </c>
      <c r="B91" s="244"/>
      <c r="C91" s="245"/>
      <c r="D91" s="245"/>
      <c r="E91" s="246"/>
      <c r="F91" s="246"/>
      <c r="G91" s="245"/>
      <c r="H91" s="245"/>
      <c r="I91" s="245"/>
      <c r="J91" s="281"/>
      <c r="K91" s="280"/>
      <c r="L91" s="245"/>
      <c r="M91" s="245"/>
      <c r="N91" s="245"/>
      <c r="O91" s="245"/>
      <c r="P91" s="245"/>
      <c r="Q91" s="245"/>
      <c r="R91" s="249"/>
      <c r="S91" s="247"/>
      <c r="T91" s="247"/>
      <c r="U91" s="248"/>
    </row>
    <row r="92" spans="1:21" s="124" customFormat="1" ht="15.75" customHeight="1" x14ac:dyDescent="0.25">
      <c r="A92" s="243" t="s">
        <v>159</v>
      </c>
      <c r="B92" s="244"/>
      <c r="C92" s="245"/>
      <c r="D92" s="245"/>
      <c r="E92" s="246"/>
      <c r="F92" s="246"/>
      <c r="G92" s="245"/>
      <c r="H92" s="245"/>
      <c r="I92" s="245"/>
      <c r="J92" s="280"/>
      <c r="K92" s="280"/>
      <c r="L92" s="245"/>
      <c r="M92" s="245"/>
      <c r="N92" s="245"/>
      <c r="O92" s="245"/>
      <c r="P92" s="245"/>
      <c r="Q92" s="245"/>
      <c r="R92" s="249"/>
      <c r="S92" s="247"/>
      <c r="T92" s="247"/>
      <c r="U92" s="248"/>
    </row>
    <row r="93" spans="1:21" s="124" customFormat="1" ht="15.75" customHeight="1" x14ac:dyDescent="0.25">
      <c r="A93" s="243" t="s">
        <v>160</v>
      </c>
      <c r="B93" s="244"/>
      <c r="C93" s="245"/>
      <c r="D93" s="245"/>
      <c r="E93" s="246"/>
      <c r="F93" s="246"/>
      <c r="G93" s="245"/>
      <c r="H93" s="245"/>
      <c r="I93" s="245"/>
      <c r="J93" s="280"/>
      <c r="K93" s="280"/>
      <c r="L93" s="245"/>
      <c r="M93" s="245"/>
      <c r="N93" s="245"/>
      <c r="O93" s="245"/>
      <c r="P93" s="245"/>
      <c r="Q93" s="245"/>
      <c r="R93" s="249"/>
      <c r="S93" s="247"/>
      <c r="T93" s="247"/>
      <c r="U93" s="248"/>
    </row>
    <row r="94" spans="1:21" s="124" customFormat="1" ht="15.75" customHeight="1" x14ac:dyDescent="0.25">
      <c r="A94" s="218"/>
      <c r="B94" s="109"/>
      <c r="C94" s="110"/>
      <c r="D94" s="110"/>
      <c r="E94" s="79"/>
      <c r="F94" s="79"/>
      <c r="G94" s="110"/>
      <c r="H94" s="110"/>
      <c r="I94" s="110"/>
      <c r="J94" s="282"/>
      <c r="K94" s="282"/>
      <c r="L94" s="110"/>
      <c r="M94" s="110"/>
      <c r="N94" s="110"/>
      <c r="O94" s="110"/>
      <c r="P94" s="110"/>
      <c r="Q94" s="110"/>
      <c r="R94" s="174"/>
      <c r="S94" s="80"/>
      <c r="T94" s="80"/>
      <c r="U94" s="115"/>
    </row>
    <row r="95" spans="1:21" s="124" customFormat="1" ht="15.75" customHeight="1" x14ac:dyDescent="0.25">
      <c r="A95" s="256" t="s">
        <v>161</v>
      </c>
      <c r="B95" s="109"/>
      <c r="C95" s="110"/>
      <c r="D95" s="110"/>
      <c r="E95" s="79"/>
      <c r="F95" s="79"/>
      <c r="G95" s="110"/>
      <c r="H95" s="110"/>
      <c r="I95" s="110"/>
      <c r="J95" s="282"/>
      <c r="K95" s="282"/>
      <c r="L95" s="110"/>
      <c r="M95" s="110"/>
      <c r="N95" s="110"/>
      <c r="O95" s="110"/>
      <c r="P95" s="110"/>
      <c r="Q95" s="110"/>
      <c r="R95" s="174"/>
      <c r="S95" s="80"/>
      <c r="T95" s="80"/>
      <c r="U95" s="115"/>
    </row>
    <row r="96" spans="1:21" s="20" customFormat="1" x14ac:dyDescent="0.25">
      <c r="A96" s="271" t="s">
        <v>156</v>
      </c>
      <c r="B96" s="180"/>
      <c r="C96" s="180"/>
      <c r="D96" s="180"/>
      <c r="E96" s="180"/>
      <c r="F96" s="180"/>
      <c r="G96" s="180"/>
      <c r="H96" s="180"/>
      <c r="I96" s="180"/>
      <c r="J96" s="283"/>
      <c r="K96" s="283"/>
      <c r="L96" s="180"/>
      <c r="M96" s="180"/>
      <c r="N96" s="180"/>
      <c r="O96" s="180"/>
      <c r="P96" s="180"/>
      <c r="Q96" s="180"/>
      <c r="R96" s="262"/>
      <c r="S96" s="258"/>
      <c r="T96" s="258"/>
      <c r="U96" s="179"/>
    </row>
    <row r="97" spans="1:21" s="56" customFormat="1" x14ac:dyDescent="0.25">
      <c r="A97" s="263" t="s">
        <v>177</v>
      </c>
      <c r="B97" s="257"/>
      <c r="C97" s="257"/>
      <c r="D97" s="257"/>
      <c r="E97" s="257"/>
      <c r="F97" s="257"/>
      <c r="G97" s="257"/>
      <c r="H97" s="257"/>
      <c r="I97" s="257"/>
      <c r="J97" s="284"/>
      <c r="K97" s="284"/>
      <c r="L97" s="257"/>
      <c r="M97" s="257"/>
      <c r="N97" s="257"/>
      <c r="O97" s="257"/>
      <c r="P97" s="257"/>
      <c r="Q97" s="257"/>
      <c r="R97" s="181"/>
      <c r="S97" s="179"/>
      <c r="T97" s="179"/>
      <c r="U97" s="179"/>
    </row>
    <row r="98" spans="1:21" s="112" customFormat="1" x14ac:dyDescent="0.25">
      <c r="A98" s="220"/>
      <c r="B98" s="44"/>
      <c r="C98" s="44"/>
      <c r="D98" s="44"/>
      <c r="E98" s="44"/>
      <c r="F98" s="44"/>
      <c r="G98" s="44"/>
      <c r="H98" s="44"/>
      <c r="I98" s="44"/>
      <c r="J98" s="285"/>
      <c r="K98" s="285"/>
      <c r="L98" s="44"/>
      <c r="M98" s="44"/>
      <c r="N98" s="44"/>
      <c r="O98" s="44"/>
      <c r="P98" s="44"/>
      <c r="Q98" s="44"/>
      <c r="R98" s="63"/>
      <c r="S98" s="115"/>
      <c r="T98" s="115"/>
      <c r="U98" s="115"/>
    </row>
    <row r="99" spans="1:21" s="112" customFormat="1" ht="15.75" x14ac:dyDescent="0.25">
      <c r="A99" s="256" t="s">
        <v>150</v>
      </c>
      <c r="B99" s="241"/>
      <c r="C99" s="241"/>
      <c r="D99" s="241"/>
      <c r="E99" s="241"/>
      <c r="F99" s="241"/>
      <c r="G99" s="241"/>
      <c r="H99" s="241"/>
      <c r="I99" s="44"/>
      <c r="J99" s="285"/>
      <c r="K99" s="285"/>
      <c r="L99" s="44"/>
      <c r="M99" s="44"/>
      <c r="N99" s="44"/>
      <c r="O99" s="44"/>
      <c r="P99" s="44"/>
      <c r="Q99" s="44"/>
      <c r="R99" s="63"/>
      <c r="S99" s="115"/>
      <c r="T99" s="115"/>
      <c r="U99" s="115"/>
    </row>
    <row r="100" spans="1:21" s="112" customFormat="1" x14ac:dyDescent="0.25">
      <c r="A100" s="220" t="s">
        <v>148</v>
      </c>
      <c r="B100" s="44"/>
      <c r="C100" s="44"/>
      <c r="D100" s="44"/>
      <c r="E100" s="44"/>
      <c r="F100" s="44"/>
      <c r="G100" s="44"/>
      <c r="H100" s="44"/>
      <c r="I100" s="44"/>
      <c r="J100" s="285"/>
      <c r="K100" s="285"/>
      <c r="L100" s="44"/>
      <c r="M100" s="44"/>
      <c r="N100" s="44"/>
      <c r="O100" s="44"/>
      <c r="P100" s="44"/>
      <c r="Q100" s="44"/>
      <c r="R100" s="63"/>
      <c r="S100" s="115"/>
      <c r="T100" s="115"/>
      <c r="U100" s="115"/>
    </row>
    <row r="101" spans="1:21" s="112" customFormat="1" x14ac:dyDescent="0.25">
      <c r="A101" s="220" t="s">
        <v>167</v>
      </c>
      <c r="B101" s="44"/>
      <c r="C101" s="44"/>
      <c r="D101" s="44"/>
      <c r="E101" s="44"/>
      <c r="F101" s="44"/>
      <c r="G101" s="44"/>
      <c r="H101" s="44"/>
      <c r="I101" s="44"/>
      <c r="J101" s="285"/>
      <c r="K101" s="285"/>
      <c r="L101" s="44"/>
      <c r="M101" s="44"/>
      <c r="N101" s="44"/>
      <c r="O101" s="44"/>
      <c r="P101" s="44"/>
      <c r="Q101" s="44"/>
      <c r="R101" s="63"/>
      <c r="S101" s="115"/>
      <c r="T101" s="115"/>
      <c r="U101" s="115"/>
    </row>
    <row r="102" spans="1:21" s="112" customFormat="1" ht="15.75" thickBot="1" x14ac:dyDescent="0.3">
      <c r="A102" s="221" t="s">
        <v>168</v>
      </c>
      <c r="B102" s="65"/>
      <c r="C102" s="65"/>
      <c r="D102" s="65"/>
      <c r="E102" s="65"/>
      <c r="F102" s="65"/>
      <c r="G102" s="65"/>
      <c r="H102" s="65"/>
      <c r="I102" s="65"/>
      <c r="J102" s="286"/>
      <c r="K102" s="286"/>
      <c r="L102" s="65"/>
      <c r="M102" s="65"/>
      <c r="N102" s="65"/>
      <c r="O102" s="65"/>
      <c r="P102" s="65"/>
      <c r="Q102" s="65"/>
      <c r="R102" s="66"/>
      <c r="S102" s="115"/>
      <c r="T102" s="115"/>
      <c r="U102" s="115"/>
    </row>
  </sheetData>
  <mergeCells count="3">
    <mergeCell ref="S5:T5"/>
    <mergeCell ref="D5:E5"/>
    <mergeCell ref="Q5:R5"/>
  </mergeCells>
  <conditionalFormatting sqref="D67">
    <cfRule type="expression" dxfId="522" priority="811">
      <formula>ISTEXT($D67)</formula>
    </cfRule>
    <cfRule type="expression" dxfId="521" priority="812">
      <formula>NOT(ISBLANK($D67))</formula>
    </cfRule>
  </conditionalFormatting>
  <conditionalFormatting sqref="E67">
    <cfRule type="expression" dxfId="520" priority="809">
      <formula>ISTEXT($E67)</formula>
    </cfRule>
    <cfRule type="expression" dxfId="519" priority="810">
      <formula>NOT(ISBLANK($E67))</formula>
    </cfRule>
  </conditionalFormatting>
  <conditionalFormatting sqref="G67">
    <cfRule type="expression" dxfId="518" priority="807">
      <formula>ISTEXT($G67)</formula>
    </cfRule>
    <cfRule type="expression" dxfId="517" priority="808">
      <formula>NOT(ISBLANK($G67))</formula>
    </cfRule>
  </conditionalFormatting>
  <conditionalFormatting sqref="I67">
    <cfRule type="expression" dxfId="516" priority="805">
      <formula>ISTEXT($I67)</formula>
    </cfRule>
    <cfRule type="expression" dxfId="515" priority="806">
      <formula>NOT(ISBLANK($I67))</formula>
    </cfRule>
  </conditionalFormatting>
  <conditionalFormatting sqref="H67">
    <cfRule type="expression" dxfId="514" priority="803">
      <formula>ISTEXT($H67)</formula>
    </cfRule>
    <cfRule type="expression" dxfId="513" priority="804">
      <formula>NOT(ISBLANK($H67))</formula>
    </cfRule>
  </conditionalFormatting>
  <conditionalFormatting sqref="J67">
    <cfRule type="expression" dxfId="512" priority="801">
      <formula>ISTEXT($J67)</formula>
    </cfRule>
    <cfRule type="expression" dxfId="511" priority="802">
      <formula>NOT(ISBLANK($J67))</formula>
    </cfRule>
  </conditionalFormatting>
  <conditionalFormatting sqref="K67">
    <cfRule type="expression" dxfId="510" priority="799">
      <formula>ISTEXT($K67)</formula>
    </cfRule>
    <cfRule type="expression" dxfId="509" priority="800">
      <formula>NOT(ISBLANK($K67))</formula>
    </cfRule>
  </conditionalFormatting>
  <conditionalFormatting sqref="L67">
    <cfRule type="expression" dxfId="508" priority="797">
      <formula>ISTEXT($L67)</formula>
    </cfRule>
    <cfRule type="expression" dxfId="507" priority="798">
      <formula>NOT(ISBLANK($L67))</formula>
    </cfRule>
  </conditionalFormatting>
  <conditionalFormatting sqref="M67">
    <cfRule type="expression" dxfId="506" priority="795">
      <formula>ISTEXT($M67)</formula>
    </cfRule>
    <cfRule type="expression" dxfId="505" priority="796">
      <formula>NOT(ISBLANK($M67))</formula>
    </cfRule>
  </conditionalFormatting>
  <conditionalFormatting sqref="N67">
    <cfRule type="expression" dxfId="504" priority="793">
      <formula>ISTEXT($N67)</formula>
    </cfRule>
    <cfRule type="expression" dxfId="503" priority="794">
      <formula>NOT(ISBLANK($N67))</formula>
    </cfRule>
  </conditionalFormatting>
  <conditionalFormatting sqref="O67">
    <cfRule type="expression" dxfId="502" priority="791">
      <formula>ISTEXT($O67)</formula>
    </cfRule>
    <cfRule type="expression" dxfId="501" priority="792">
      <formula>NOT(ISBLANK($O67))</formula>
    </cfRule>
  </conditionalFormatting>
  <conditionalFormatting sqref="P67">
    <cfRule type="expression" dxfId="500" priority="789">
      <formula>ISTEXT($P67)</formula>
    </cfRule>
    <cfRule type="expression" dxfId="499" priority="790">
      <formula>NOT(ISBLANK($P67))</formula>
    </cfRule>
  </conditionalFormatting>
  <conditionalFormatting sqref="Q67">
    <cfRule type="expression" dxfId="498" priority="787">
      <formula>ISTEXT($Q67)</formula>
    </cfRule>
    <cfRule type="expression" dxfId="497" priority="788">
      <formula>NOT(ISBLANK($Q67))</formula>
    </cfRule>
  </conditionalFormatting>
  <conditionalFormatting sqref="R67">
    <cfRule type="expression" dxfId="496" priority="785">
      <formula>ISTEXT($R67)</formula>
    </cfRule>
    <cfRule type="expression" dxfId="495" priority="786">
      <formula>NOT(ISBLANK($R67))</formula>
    </cfRule>
  </conditionalFormatting>
  <conditionalFormatting sqref="S67">
    <cfRule type="expression" dxfId="494" priority="781">
      <formula>ISTEXT($S67)</formula>
    </cfRule>
    <cfRule type="expression" dxfId="493" priority="782">
      <formula>NOT(ISBLANK($S67))</formula>
    </cfRule>
  </conditionalFormatting>
  <conditionalFormatting sqref="T67">
    <cfRule type="expression" dxfId="492" priority="779">
      <formula>ISTEXT($T67)</formula>
    </cfRule>
    <cfRule type="expression" dxfId="491" priority="780">
      <formula>NOT(ISBLANK($T67))</formula>
    </cfRule>
  </conditionalFormatting>
  <conditionalFormatting sqref="F67">
    <cfRule type="expression" dxfId="490" priority="774">
      <formula>OR(ISBLANK($H67),AND(ISBLANK($J67),ISBLANK($K67)))</formula>
    </cfRule>
  </conditionalFormatting>
  <conditionalFormatting sqref="D7:E66 H7:T66">
    <cfRule type="expression" dxfId="489" priority="411">
      <formula>NOT(ISBLANK($B7))</formula>
    </cfRule>
  </conditionalFormatting>
  <conditionalFormatting sqref="D7:D66">
    <cfRule type="expression" dxfId="488" priority="409">
      <formula>ISTEXT($D7)</formula>
    </cfRule>
    <cfRule type="expression" dxfId="487" priority="410">
      <formula>NOT(ISBLANK($D7))</formula>
    </cfRule>
  </conditionalFormatting>
  <conditionalFormatting sqref="E7:E66">
    <cfRule type="expression" dxfId="486" priority="407">
      <formula>ISTEXT($E7)</formula>
    </cfRule>
    <cfRule type="expression" dxfId="485" priority="408">
      <formula>NOT(ISBLANK($E7))</formula>
    </cfRule>
  </conditionalFormatting>
  <conditionalFormatting sqref="I7:I66">
    <cfRule type="expression" dxfId="484" priority="405">
      <formula>ISTEXT($I7)</formula>
    </cfRule>
    <cfRule type="expression" dxfId="483" priority="406">
      <formula>NOT(ISBLANK($I7))</formula>
    </cfRule>
  </conditionalFormatting>
  <conditionalFormatting sqref="H7:H66">
    <cfRule type="expression" dxfId="482" priority="403">
      <formula>ISTEXT($H7)</formula>
    </cfRule>
    <cfRule type="expression" dxfId="481" priority="404">
      <formula>NOT(ISBLANK($H7))</formula>
    </cfRule>
  </conditionalFormatting>
  <conditionalFormatting sqref="J7:J66">
    <cfRule type="expression" dxfId="480" priority="401">
      <formula>ISTEXT($J7)</formula>
    </cfRule>
    <cfRule type="expression" dxfId="479" priority="402">
      <formula>NOT(ISBLANK($J7))</formula>
    </cfRule>
  </conditionalFormatting>
  <conditionalFormatting sqref="K7:K66">
    <cfRule type="expression" dxfId="478" priority="399">
      <formula>ISTEXT($K7)</formula>
    </cfRule>
    <cfRule type="expression" dxfId="477" priority="400">
      <formula>NOT(ISBLANK($K7))</formula>
    </cfRule>
  </conditionalFormatting>
  <conditionalFormatting sqref="L7:L66">
    <cfRule type="expression" dxfId="476" priority="397">
      <formula>ISTEXT($L7)</formula>
    </cfRule>
    <cfRule type="expression" dxfId="475" priority="398">
      <formula>NOT(ISBLANK($L7))</formula>
    </cfRule>
  </conditionalFormatting>
  <conditionalFormatting sqref="M7:M66">
    <cfRule type="expression" dxfId="474" priority="395">
      <formula>ISTEXT($M7)</formula>
    </cfRule>
    <cfRule type="expression" dxfId="473" priority="396">
      <formula>NOT(ISBLANK($M7))</formula>
    </cfRule>
  </conditionalFormatting>
  <conditionalFormatting sqref="N7:N66">
    <cfRule type="expression" dxfId="472" priority="393">
      <formula>ISTEXT($N7)</formula>
    </cfRule>
    <cfRule type="expression" dxfId="471" priority="394">
      <formula>NOT(ISBLANK($N7))</formula>
    </cfRule>
  </conditionalFormatting>
  <conditionalFormatting sqref="O7:O66">
    <cfRule type="expression" dxfId="470" priority="391">
      <formula>ISTEXT($O7)</formula>
    </cfRule>
    <cfRule type="expression" dxfId="469" priority="392">
      <formula>NOT(ISBLANK($O7))</formula>
    </cfRule>
  </conditionalFormatting>
  <conditionalFormatting sqref="P7:P66">
    <cfRule type="expression" dxfId="468" priority="389">
      <formula>ISTEXT($P7)</formula>
    </cfRule>
    <cfRule type="expression" dxfId="467" priority="390">
      <formula>NOT(ISBLANK($P7))</formula>
    </cfRule>
  </conditionalFormatting>
  <conditionalFormatting sqref="Q7:Q66">
    <cfRule type="expression" dxfId="466" priority="387">
      <formula>ISTEXT($Q7)</formula>
    </cfRule>
    <cfRule type="expression" dxfId="465" priority="388">
      <formula>NOT(ISBLANK($Q7))</formula>
    </cfRule>
  </conditionalFormatting>
  <conditionalFormatting sqref="R7:R66">
    <cfRule type="expression" dxfId="464" priority="385">
      <formula>ISTEXT($R7)</formula>
    </cfRule>
    <cfRule type="expression" dxfId="463" priority="386">
      <formula>NOT(ISBLANK($R7))</formula>
    </cfRule>
  </conditionalFormatting>
  <conditionalFormatting sqref="S7:S66">
    <cfRule type="expression" dxfId="462" priority="381">
      <formula>ISTEXT($S7)</formula>
    </cfRule>
    <cfRule type="expression" dxfId="461" priority="382">
      <formula>NOT(ISBLANK($S7))</formula>
    </cfRule>
  </conditionalFormatting>
  <conditionalFormatting sqref="T7:T66">
    <cfRule type="expression" dxfId="460" priority="379">
      <formula>ISTEXT($T7)</formula>
    </cfRule>
    <cfRule type="expression" dxfId="459" priority="380">
      <formula>NOT(ISBLANK($T7))</formula>
    </cfRule>
  </conditionalFormatting>
  <conditionalFormatting sqref="C7:C66">
    <cfRule type="containsText" dxfId="458" priority="376" operator="containsText" text="Y">
      <formula>NOT(ISERROR(SEARCH("Y",C7)))</formula>
    </cfRule>
  </conditionalFormatting>
  <conditionalFormatting sqref="F20:F66">
    <cfRule type="expression" dxfId="457" priority="100">
      <formula>OR(ISBLANK($H20),AND(ISBLANK($J20),ISBLANK($K20)))</formula>
    </cfRule>
  </conditionalFormatting>
  <conditionalFormatting sqref="G20:G66">
    <cfRule type="expression" dxfId="456" priority="99">
      <formula>OR(ISBLANK($I20),AND(ISBLANK($J20),ISBLANK($K20)))</formula>
    </cfRule>
  </conditionalFormatting>
  <conditionalFormatting sqref="F35:F46">
    <cfRule type="expression" dxfId="455" priority="46">
      <formula>OR(ISBLANK($H35),AND(ISBLANK($J35),ISBLANK($K35)))</formula>
    </cfRule>
  </conditionalFormatting>
  <conditionalFormatting sqref="G35:G46">
    <cfRule type="expression" dxfId="454" priority="45">
      <formula>OR(ISBLANK($I35),AND(ISBLANK($J35),ISBLANK($K35)))</formula>
    </cfRule>
  </conditionalFormatting>
  <conditionalFormatting sqref="F7:F19">
    <cfRule type="expression" dxfId="453" priority="2">
      <formula>OR(ISBLANK($H7),AND(ISBLANK($J7),ISBLANK($K7)))</formula>
    </cfRule>
  </conditionalFormatting>
  <conditionalFormatting sqref="G7:G19">
    <cfRule type="expression" dxfId="452" priority="1">
      <formula>OR(ISBLANK($I7),AND(ISBLANK($J7),ISBLANK($K7)))</formula>
    </cfRule>
  </conditionalFormatting>
  <conditionalFormatting sqref="U7:U66">
    <cfRule type="expression" dxfId="451" priority="818">
      <formula>ISTEXT($U7)</formula>
    </cfRule>
    <cfRule type="expression" dxfId="450" priority="819">
      <formula>NOT(ISBLANK($U7))</formula>
    </cfRule>
    <cfRule type="expression" dxfId="449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abSelected="1" topLeftCell="A3"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7" t="s">
        <v>15</v>
      </c>
      <c r="B1" s="167"/>
      <c r="C1" s="167"/>
      <c r="D1" s="167"/>
      <c r="E1" s="167"/>
      <c r="F1" s="167"/>
      <c r="G1" s="167"/>
      <c r="H1" s="167"/>
      <c r="I1" s="167"/>
      <c r="J1" s="167"/>
      <c r="M1" s="43"/>
      <c r="N1" s="43"/>
      <c r="O1" s="43"/>
      <c r="P1" s="43"/>
      <c r="Q1" s="43"/>
    </row>
    <row r="2" spans="1:17" s="45" customFormat="1" ht="15.75" customHeight="1" x14ac:dyDescent="0.3">
      <c r="A2" s="159" t="str">
        <f>' Inf Conc'!A2</f>
        <v>Central Marin Sanitation Agency</v>
      </c>
      <c r="B2" s="160"/>
      <c r="C2" s="160"/>
      <c r="D2" s="160"/>
      <c r="E2" s="160"/>
      <c r="F2" s="160"/>
      <c r="G2" s="160"/>
      <c r="H2" s="160"/>
      <c r="I2" s="160"/>
      <c r="J2" s="161"/>
      <c r="M2" s="21"/>
      <c r="N2" s="21"/>
      <c r="O2" s="21"/>
      <c r="P2" s="21"/>
      <c r="Q2" s="21"/>
    </row>
    <row r="3" spans="1:17" s="45" customFormat="1" ht="16.5" customHeight="1" thickBot="1" x14ac:dyDescent="0.35">
      <c r="A3" s="162" t="str">
        <f>' Inf Conc'!A3</f>
        <v>Robert Cole, Environmental Services Manager, 415-459-1455 ext 142</v>
      </c>
      <c r="B3" s="163"/>
      <c r="C3" s="163"/>
      <c r="D3" s="163"/>
      <c r="E3" s="163"/>
      <c r="F3" s="163"/>
      <c r="G3" s="163"/>
      <c r="H3" s="163"/>
      <c r="I3" s="163"/>
      <c r="J3" s="164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4" t="s">
        <v>63</v>
      </c>
      <c r="D5" s="354" t="s">
        <v>13</v>
      </c>
      <c r="E5" s="35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9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2"/>
      <c r="G6" s="53"/>
      <c r="H6" s="26"/>
      <c r="I6" s="26"/>
      <c r="J6" s="26"/>
      <c r="K6" s="26"/>
      <c r="L6" s="26"/>
      <c r="M6" s="26"/>
      <c r="N6" s="26"/>
      <c r="O6" s="26"/>
      <c r="P6" s="316" t="s">
        <v>202</v>
      </c>
      <c r="Q6" s="310"/>
    </row>
    <row r="7" spans="1:17" ht="15" customHeight="1" x14ac:dyDescent="0.25">
      <c r="A7" s="288" t="str">
        <f>'Eff Conc.'!A7</f>
        <v>Q3 2012</v>
      </c>
      <c r="B7" s="87">
        <f>'Eff Conc.'!B7</f>
        <v>41101</v>
      </c>
      <c r="C7" s="129" t="str">
        <f>'Eff Conc.'!C7</f>
        <v>N</v>
      </c>
      <c r="D7" s="237">
        <f>'Eff Conc.'!D7</f>
        <v>5.5</v>
      </c>
      <c r="E7" s="237">
        <f>'Eff Conc.'!E7</f>
        <v>8.5</v>
      </c>
      <c r="F7" s="272">
        <f>IF(OR('Eff Conc.'!F7=0,'Eff Conc.'!F7=""), " ", 'Eff Conc.'!$D7*'Eff Conc.'!F7*3.78)</f>
        <v>866.11139999999989</v>
      </c>
      <c r="G7" s="272">
        <f>IF(OR('Eff Conc.'!G7=0,'Eff Conc.'!G7=""), " ", 'Eff Conc.'!$D7*'Eff Conc.'!G7*3.78)</f>
        <v>679.00139999999999</v>
      </c>
      <c r="H7" s="272">
        <f>IF('Eff Conc.'!H7="", " ", 'Eff Conc.'!$D7*'Eff Conc.'!H7*3.78)</f>
        <v>810.81</v>
      </c>
      <c r="I7" s="272">
        <f>IF('Eff Conc.'!I7="", " ", 'Eff Conc.'!$D7*'Eff Conc.'!I7*3.78)</f>
        <v>623.69999999999993</v>
      </c>
      <c r="J7" s="272">
        <f>IF('Eff Conc.'!J7="", " ", 'Eff Conc.'!$D7*'Eff Conc.'!J7*3.78)</f>
        <v>41.58</v>
      </c>
      <c r="K7" s="272">
        <f>IF('Eff Conc.'!K7="", " ", 'Eff Conc.'!$D7*'Eff Conc.'!K7*3.78)</f>
        <v>13.721400000000001</v>
      </c>
      <c r="L7" s="272">
        <f>IF('Eff Conc.'!L7="", " ", 'Eff Conc.'!$D7*'Eff Conc.'!L7*3.78)</f>
        <v>769.2299999999999</v>
      </c>
      <c r="M7" s="272" t="str">
        <f>IF('Eff Conc.'!M7="", " ", 'Eff Conc.'!$D7*'Eff Conc.'!M7*3.78)</f>
        <v xml:space="preserve"> </v>
      </c>
      <c r="N7" s="272">
        <f>IF('Eff Conc.'!N7="", " ", 'Eff Conc.'!$D7*'Eff Conc.'!N7*3.78)</f>
        <v>89.396999999999991</v>
      </c>
      <c r="O7" s="272">
        <f>IF('Eff Conc.'!O7="", " ", 'Eff Conc.'!$D7*'Eff Conc.'!O7*3.78)</f>
        <v>89.396999999999991</v>
      </c>
      <c r="P7" s="272">
        <f>IF('Eff Conc.'!P7="", " ", 'Eff Conc.'!$E7*'Eff Conc.'!P7*3.78)</f>
        <v>128.51999999999998</v>
      </c>
      <c r="Q7" s="289">
        <f>IF('Eff Conc.'!U7="", " ", 'Eff Conc.'!$D7*'Eff Conc.'!U7*3.78)</f>
        <v>101.87100000000001</v>
      </c>
    </row>
    <row r="8" spans="1:17" x14ac:dyDescent="0.25">
      <c r="A8" s="288" t="str">
        <f>'Eff Conc.'!A8</f>
        <v>Q3 2012</v>
      </c>
      <c r="B8" s="87">
        <f>'Eff Conc.'!B8</f>
        <v>41116</v>
      </c>
      <c r="C8" s="129" t="str">
        <f>'Eff Conc.'!C8</f>
        <v>N</v>
      </c>
      <c r="D8" s="237">
        <f>'Eff Conc.'!D8</f>
        <v>5.4</v>
      </c>
      <c r="E8" s="237">
        <f>'Eff Conc.'!E8</f>
        <v>8.1</v>
      </c>
      <c r="F8" s="272">
        <f>IF(OR('Eff Conc.'!F8=0,'Eff Conc.'!F8=""), " ", 'Eff Conc.'!$D8*'Eff Conc.'!F8*3.78)</f>
        <v>847.30211999999995</v>
      </c>
      <c r="G8" s="272">
        <f>IF(OR('Eff Conc.'!G8=0,'Eff Conc.'!G8=""), " ", 'Eff Conc.'!$D8*'Eff Conc.'!G8*3.78)</f>
        <v>867.71411999999998</v>
      </c>
      <c r="H8" s="272">
        <f>IF('Eff Conc.'!H8="", " ", 'Eff Conc.'!$D8*'Eff Conc.'!H8*3.78)</f>
        <v>775.65600000000006</v>
      </c>
      <c r="I8" s="272">
        <f>IF('Eff Conc.'!I8="", " ", 'Eff Conc.'!$D8*'Eff Conc.'!I8*3.78)</f>
        <v>796.0680000000001</v>
      </c>
      <c r="J8" s="272">
        <f>IF('Eff Conc.'!J8="", " ", 'Eff Conc.'!$D8*'Eff Conc.'!J8*3.78)</f>
        <v>59.194800000000001</v>
      </c>
      <c r="K8" s="272">
        <f>IF('Eff Conc.'!K8="", " ", 'Eff Conc.'!$D8*'Eff Conc.'!K8*3.78)</f>
        <v>12.451319999999999</v>
      </c>
      <c r="L8" s="272">
        <f>IF('Eff Conc.'!L8="", " ", 'Eff Conc.'!$D8*'Eff Conc.'!L8*3.78)</f>
        <v>734.83199999999999</v>
      </c>
      <c r="M8" s="272" t="str">
        <f>IF('Eff Conc.'!M8="", " ", 'Eff Conc.'!$D8*'Eff Conc.'!M8*3.78)</f>
        <v xml:space="preserve"> </v>
      </c>
      <c r="N8" s="272">
        <f>IF('Eff Conc.'!N8="", " ", 'Eff Conc.'!$D8*'Eff Conc.'!N8*3.78)</f>
        <v>97.977599999999995</v>
      </c>
      <c r="O8" s="272">
        <f>IF('Eff Conc.'!O8="", " ", 'Eff Conc.'!$D8*'Eff Conc.'!O8*3.78)</f>
        <v>100.01880000000001</v>
      </c>
      <c r="P8" s="272">
        <f>IF('Eff Conc.'!P8="", " ", 'Eff Conc.'!$E8*'Eff Conc.'!P8*3.78)</f>
        <v>122.47199999999999</v>
      </c>
      <c r="Q8" s="289">
        <f>IF('Eff Conc.'!U8="", " ", 'Eff Conc.'!$D8*'Eff Conc.'!U8*3.78)</f>
        <v>114.30719999999999</v>
      </c>
    </row>
    <row r="9" spans="1:17" x14ac:dyDescent="0.25">
      <c r="A9" s="288" t="str">
        <f>'Eff Conc.'!A9</f>
        <v>Q3 2012</v>
      </c>
      <c r="B9" s="87">
        <f>'Eff Conc.'!B9</f>
        <v>41123</v>
      </c>
      <c r="C9" s="129" t="str">
        <f>'Eff Conc.'!C9</f>
        <v>N</v>
      </c>
      <c r="D9" s="237">
        <f>'Eff Conc.'!D9</f>
        <v>5.8</v>
      </c>
      <c r="E9" s="237">
        <f>'Eff Conc.'!E9</f>
        <v>8.5</v>
      </c>
      <c r="F9" s="272">
        <f>IF(OR('Eff Conc.'!F9=0,'Eff Conc.'!F9=""), " ", 'Eff Conc.'!$D9*'Eff Conc.'!F9*3.78)</f>
        <v>931.33151999999995</v>
      </c>
      <c r="G9" s="272">
        <f>IF(OR('Eff Conc.'!G9=0,'Eff Conc.'!G9=""), " ", 'Eff Conc.'!$D9*'Eff Conc.'!G9*3.78)</f>
        <v>909.40751999999998</v>
      </c>
      <c r="H9" s="272">
        <f>IF('Eff Conc.'!H9="", " ", 'Eff Conc.'!$D9*'Eff Conc.'!H9*3.78)</f>
        <v>833.11199999999997</v>
      </c>
      <c r="I9" s="272">
        <f>IF('Eff Conc.'!I9="", " ", 'Eff Conc.'!$D9*'Eff Conc.'!I9*3.78)</f>
        <v>811.18799999999999</v>
      </c>
      <c r="J9" s="272">
        <f>IF('Eff Conc.'!J9="", " ", 'Eff Conc.'!$D9*'Eff Conc.'!J9*3.78)</f>
        <v>78.926399999999987</v>
      </c>
      <c r="K9" s="272">
        <f>IF('Eff Conc.'!K9="", " ", 'Eff Conc.'!$D9*'Eff Conc.'!K9*3.78)</f>
        <v>19.293119999999998</v>
      </c>
      <c r="L9" s="272">
        <f>IF('Eff Conc.'!L9="", " ", 'Eff Conc.'!$D9*'Eff Conc.'!L9*3.78)</f>
        <v>789.2639999999999</v>
      </c>
      <c r="M9" s="272" t="str">
        <f>IF('Eff Conc.'!M9="", " ", 'Eff Conc.'!$D9*'Eff Conc.'!M9*3.78)</f>
        <v xml:space="preserve"> </v>
      </c>
      <c r="N9" s="272">
        <f>IF('Eff Conc.'!N9="", " ", 'Eff Conc.'!$D9*'Eff Conc.'!N9*3.78)</f>
        <v>92.080799999999996</v>
      </c>
      <c r="O9" s="272">
        <f>IF('Eff Conc.'!O9="", " ", 'Eff Conc.'!$D9*'Eff Conc.'!O9*3.78)</f>
        <v>114.00479999999999</v>
      </c>
      <c r="P9" s="272">
        <f>IF('Eff Conc.'!P9="", " ", 'Eff Conc.'!$E9*'Eff Conc.'!P9*3.78)</f>
        <v>115.66800000000001</v>
      </c>
      <c r="Q9" s="289">
        <f>IF('Eff Conc.'!U9="", " ", 'Eff Conc.'!$D9*'Eff Conc.'!U9*3.78)</f>
        <v>100.85039999999998</v>
      </c>
    </row>
    <row r="10" spans="1:17" ht="15" customHeight="1" x14ac:dyDescent="0.25">
      <c r="A10" s="288" t="str">
        <f>'Eff Conc.'!A10</f>
        <v>Q3 2012</v>
      </c>
      <c r="B10" s="87">
        <f>'Eff Conc.'!B10</f>
        <v>41143</v>
      </c>
      <c r="C10" s="129" t="str">
        <f>'Eff Conc.'!C10</f>
        <v>N</v>
      </c>
      <c r="D10" s="237">
        <f>'Eff Conc.'!D10</f>
        <v>5.7</v>
      </c>
      <c r="E10" s="237">
        <f>'Eff Conc.'!E10</f>
        <v>8.6</v>
      </c>
      <c r="F10" s="272">
        <f>IF(OR('Eff Conc.'!F10=0,'Eff Conc.'!F10=""), " ", 'Eff Conc.'!$D10*'Eff Conc.'!F10*3.78)</f>
        <v>959.87429999999995</v>
      </c>
      <c r="G10" s="272">
        <f>IF(OR('Eff Conc.'!G10=0,'Eff Conc.'!G10=""), " ", 'Eff Conc.'!$D10*'Eff Conc.'!G10*3.78)</f>
        <v>959.87429999999995</v>
      </c>
      <c r="H10" s="272">
        <f>IF('Eff Conc.'!H10="", " ", 'Eff Conc.'!$D10*'Eff Conc.'!H10*3.78)</f>
        <v>883.38599999999997</v>
      </c>
      <c r="I10" s="272">
        <f>IF('Eff Conc.'!I10="", " ", 'Eff Conc.'!$D10*'Eff Conc.'!I10*3.78)</f>
        <v>883.38599999999997</v>
      </c>
      <c r="J10" s="272">
        <f>IF('Eff Conc.'!J10="", " ", 'Eff Conc.'!$D10*'Eff Conc.'!J10*3.78)</f>
        <v>71.101799999999997</v>
      </c>
      <c r="K10" s="272">
        <f>IF('Eff Conc.'!K10="", " ", 'Eff Conc.'!$D10*'Eff Conc.'!K10*3.78)</f>
        <v>5.3864999999999998</v>
      </c>
      <c r="L10" s="272">
        <f>IF('Eff Conc.'!L10="", " ", 'Eff Conc.'!$D10*'Eff Conc.'!L10*3.78)</f>
        <v>840.29399999999998</v>
      </c>
      <c r="M10" s="272" t="str">
        <f>IF('Eff Conc.'!M10="", " ", 'Eff Conc.'!$D10*'Eff Conc.'!M10*3.78)</f>
        <v xml:space="preserve"> </v>
      </c>
      <c r="N10" s="272">
        <f>IF('Eff Conc.'!N10="", " ", 'Eff Conc.'!$D10*'Eff Conc.'!N10*3.78)</f>
        <v>68.947200000000009</v>
      </c>
      <c r="O10" s="272">
        <f>IF('Eff Conc.'!O10="", " ", 'Eff Conc.'!$D10*'Eff Conc.'!O10*3.78)</f>
        <v>66.792600000000007</v>
      </c>
      <c r="P10" s="272">
        <f>IF('Eff Conc.'!P10="", " ", 'Eff Conc.'!$E10*'Eff Conc.'!P10*3.78)</f>
        <v>91.02239999999999</v>
      </c>
      <c r="Q10" s="289">
        <f>IF('Eff Conc.'!U10="", " ", 'Eff Conc.'!$D10*'Eff Conc.'!U10*3.78)</f>
        <v>157.28579999999999</v>
      </c>
    </row>
    <row r="11" spans="1:17" x14ac:dyDescent="0.25">
      <c r="A11" s="288" t="str">
        <f>'Eff Conc.'!A11</f>
        <v>Q3 2012</v>
      </c>
      <c r="B11" s="87">
        <f>'Eff Conc.'!B11</f>
        <v>41164</v>
      </c>
      <c r="C11" s="129" t="str">
        <f>'Eff Conc.'!C11</f>
        <v>N</v>
      </c>
      <c r="D11" s="237">
        <f>'Eff Conc.'!D11</f>
        <v>6</v>
      </c>
      <c r="E11" s="237">
        <f>'Eff Conc.'!E11</f>
        <v>9.1</v>
      </c>
      <c r="F11" s="272">
        <f>IF(OR('Eff Conc.'!F11=0,'Eff Conc.'!F11=""), " ", 'Eff Conc.'!$D11*'Eff Conc.'!F11*3.78)</f>
        <v>961.40519999999992</v>
      </c>
      <c r="G11" s="272">
        <f>IF(OR('Eff Conc.'!G11=0,'Eff Conc.'!G11=""), " ", 'Eff Conc.'!$D11*'Eff Conc.'!G11*3.78)</f>
        <v>1029.4452000000001</v>
      </c>
      <c r="H11" s="272">
        <f>IF('Eff Conc.'!H11="", " ", 'Eff Conc.'!$D11*'Eff Conc.'!H11*3.78)</f>
        <v>907.19999999999993</v>
      </c>
      <c r="I11" s="272">
        <f>IF('Eff Conc.'!I11="", " ", 'Eff Conc.'!$D11*'Eff Conc.'!I11*3.78)</f>
        <v>975.2399999999999</v>
      </c>
      <c r="J11" s="272">
        <f>IF('Eff Conc.'!J11="", " ", 'Eff Conc.'!$D11*'Eff Conc.'!J11*3.78)</f>
        <v>36.288000000000004</v>
      </c>
      <c r="K11" s="272">
        <f>IF('Eff Conc.'!K11="", " ", 'Eff Conc.'!$D11*'Eff Conc.'!K11*3.78)</f>
        <v>17.917200000000001</v>
      </c>
      <c r="L11" s="272">
        <f>IF('Eff Conc.'!L11="", " ", 'Eff Conc.'!$D11*'Eff Conc.'!L11*3.78)</f>
        <v>929.88</v>
      </c>
      <c r="M11" s="272" t="str">
        <f>IF('Eff Conc.'!M11="", " ", 'Eff Conc.'!$D11*'Eff Conc.'!M11*3.78)</f>
        <v xml:space="preserve"> </v>
      </c>
      <c r="N11" s="272">
        <f>IF('Eff Conc.'!N11="", " ", 'Eff Conc.'!$D11*'Eff Conc.'!N11*3.78)</f>
        <v>102.05999999999999</v>
      </c>
      <c r="O11" s="272">
        <f>IF('Eff Conc.'!O11="", " ", 'Eff Conc.'!$D11*'Eff Conc.'!O11*3.78)</f>
        <v>97.523999999999987</v>
      </c>
      <c r="P11" s="272">
        <f>IF('Eff Conc.'!P11="", " ", 'Eff Conc.'!$E11*'Eff Conc.'!P11*3.78)</f>
        <v>137.59199999999998</v>
      </c>
      <c r="Q11" s="289">
        <f>IF('Eff Conc.'!U11="", " ", 'Eff Conc.'!$D11*'Eff Conc.'!U11*3.78)</f>
        <v>113.39999999999999</v>
      </c>
    </row>
    <row r="12" spans="1:17" s="17" customFormat="1" x14ac:dyDescent="0.25">
      <c r="A12" s="288" t="str">
        <f>'Eff Conc.'!A12</f>
        <v>Q3 2012</v>
      </c>
      <c r="B12" s="87">
        <f>'Eff Conc.'!B12</f>
        <v>41180</v>
      </c>
      <c r="C12" s="129" t="str">
        <f>'Eff Conc.'!C12</f>
        <v>N</v>
      </c>
      <c r="D12" s="237">
        <f>'Eff Conc.'!D12</f>
        <v>6.2</v>
      </c>
      <c r="E12" s="237">
        <f>'Eff Conc.'!E12</f>
        <v>10.199999999999999</v>
      </c>
      <c r="F12" s="272">
        <f>IF(OR('Eff Conc.'!F12=0,'Eff Conc.'!F12=""), " ", 'Eff Conc.'!$D12*'Eff Conc.'!F12*3.78)</f>
        <v>1049.9328</v>
      </c>
      <c r="G12" s="272">
        <f>IF(OR('Eff Conc.'!G12=0,'Eff Conc.'!G12=""), " ", 'Eff Conc.'!$D12*'Eff Conc.'!G12*3.78)</f>
        <v>1049.9328</v>
      </c>
      <c r="H12" s="272">
        <f>IF('Eff Conc.'!H12="", " ", 'Eff Conc.'!$D12*'Eff Conc.'!H12*3.78)</f>
        <v>960.87599999999998</v>
      </c>
      <c r="I12" s="272">
        <f>IF('Eff Conc.'!I12="", " ", 'Eff Conc.'!$D12*'Eff Conc.'!I12*3.78)</f>
        <v>960.87599999999998</v>
      </c>
      <c r="J12" s="272">
        <f>IF('Eff Conc.'!J12="", " ", 'Eff Conc.'!$D12*'Eff Conc.'!J12*3.78)</f>
        <v>63.277200000000008</v>
      </c>
      <c r="K12" s="272">
        <f>IF('Eff Conc.'!K12="", " ", 'Eff Conc.'!$D12*'Eff Conc.'!K12*3.78)</f>
        <v>25.779600000000002</v>
      </c>
      <c r="L12" s="272">
        <f>IF('Eff Conc.'!L12="", " ", 'Eff Conc.'!$D12*'Eff Conc.'!L12*3.78)</f>
        <v>960.87599999999998</v>
      </c>
      <c r="M12" s="272" t="str">
        <f>IF('Eff Conc.'!M12="", " ", 'Eff Conc.'!$D12*'Eff Conc.'!M12*3.78)</f>
        <v xml:space="preserve"> </v>
      </c>
      <c r="N12" s="272">
        <f>IF('Eff Conc.'!N12="", " ", 'Eff Conc.'!$D12*'Eff Conc.'!N12*3.78)</f>
        <v>103.11840000000001</v>
      </c>
      <c r="O12" s="272">
        <f>IF('Eff Conc.'!O12="", " ", 'Eff Conc.'!$D12*'Eff Conc.'!O12*3.78)</f>
        <v>100.7748</v>
      </c>
      <c r="P12" s="272">
        <f>IF('Eff Conc.'!P12="", " ", 'Eff Conc.'!$E12*'Eff Conc.'!P12*3.78)</f>
        <v>146.5128</v>
      </c>
      <c r="Q12" s="289">
        <f>IF('Eff Conc.'!U12="", " ", 'Eff Conc.'!$D12*'Eff Conc.'!U12*3.78)</f>
        <v>103.11840000000001</v>
      </c>
    </row>
    <row r="13" spans="1:17" x14ac:dyDescent="0.25">
      <c r="A13" s="288" t="str">
        <f>'Eff Conc.'!A13</f>
        <v>Q4 2012</v>
      </c>
      <c r="B13" s="87">
        <f>'Eff Conc.'!B13</f>
        <v>41192</v>
      </c>
      <c r="C13" s="129" t="str">
        <f>'Eff Conc.'!C13</f>
        <v>N</v>
      </c>
      <c r="D13" s="237">
        <f>'Eff Conc.'!D13</f>
        <v>6.1</v>
      </c>
      <c r="E13" s="237">
        <f>'Eff Conc.'!E13</f>
        <v>9.5</v>
      </c>
      <c r="F13" s="272">
        <f>IF(OR('Eff Conc.'!F13=0,'Eff Conc.'!F13=""), " ", 'Eff Conc.'!$D13*'Eff Conc.'!F13*3.78)</f>
        <v>1052.5976999999998</v>
      </c>
      <c r="G13" s="272">
        <f>IF(OR('Eff Conc.'!G13=0,'Eff Conc.'!G13=""), " ", 'Eff Conc.'!$D13*'Eff Conc.'!G13*3.78)</f>
        <v>1029.5396999999998</v>
      </c>
      <c r="H13" s="272">
        <f>IF('Eff Conc.'!H13="", " ", 'Eff Conc.'!$D13*'Eff Conc.'!H13*3.78)</f>
        <v>991.49400000000003</v>
      </c>
      <c r="I13" s="272">
        <f>IF('Eff Conc.'!I13="", " ", 'Eff Conc.'!$D13*'Eff Conc.'!I13*3.78)</f>
        <v>968.43599999999992</v>
      </c>
      <c r="J13" s="272">
        <f>IF('Eff Conc.'!J13="", " ", 'Eff Conc.'!$D13*'Eff Conc.'!J13*3.78)</f>
        <v>55.339199999999991</v>
      </c>
      <c r="K13" s="272">
        <f>IF('Eff Conc.'!K13="", " ", 'Eff Conc.'!$D13*'Eff Conc.'!K13*3.78)</f>
        <v>5.7644999999999991</v>
      </c>
      <c r="L13" s="272">
        <f>IF('Eff Conc.'!L13="", " ", 'Eff Conc.'!$D13*'Eff Conc.'!L13*3.78)</f>
        <v>945.37799999999993</v>
      </c>
      <c r="M13" s="272" t="str">
        <f>IF('Eff Conc.'!M13="", " ", 'Eff Conc.'!$D13*'Eff Conc.'!M13*3.78)</f>
        <v xml:space="preserve"> </v>
      </c>
      <c r="N13" s="272">
        <f>IF('Eff Conc.'!N13="", " ", 'Eff Conc.'!$D13*'Eff Conc.'!N13*3.78)</f>
        <v>87.620399999999975</v>
      </c>
      <c r="O13" s="272">
        <f>IF('Eff Conc.'!O13="", " ", 'Eff Conc.'!$D13*'Eff Conc.'!O13*3.78)</f>
        <v>83.008799999999994</v>
      </c>
      <c r="P13" s="272">
        <f>IF('Eff Conc.'!P13="", " ", 'Eff Conc.'!$E13*'Eff Conc.'!P13*3.78)</f>
        <v>125.68499999999999</v>
      </c>
      <c r="Q13" s="289">
        <f>IF('Eff Conc.'!U13="", " ", 'Eff Conc.'!$D13*'Eff Conc.'!U13*3.78)</f>
        <v>152.18279999999999</v>
      </c>
    </row>
    <row r="14" spans="1:17" x14ac:dyDescent="0.25">
      <c r="A14" s="288" t="str">
        <f>'Eff Conc.'!A14</f>
        <v>Q4 2012</v>
      </c>
      <c r="B14" s="87">
        <f>'Eff Conc.'!B14</f>
        <v>41204</v>
      </c>
      <c r="C14" s="129" t="str">
        <f>'Eff Conc.'!C14</f>
        <v>N</v>
      </c>
      <c r="D14" s="237">
        <f>'Eff Conc.'!D14</f>
        <v>9.6</v>
      </c>
      <c r="E14" s="237">
        <f>'Eff Conc.'!E14</f>
        <v>16.899999999999999</v>
      </c>
      <c r="F14" s="272">
        <f>IF(OR('Eff Conc.'!F14=0,'Eff Conc.'!F14=""), " ", 'Eff Conc.'!$D14*'Eff Conc.'!F14*3.78)</f>
        <v>1674.3283200000001</v>
      </c>
      <c r="G14" s="272">
        <f>IF(OR('Eff Conc.'!G14=0,'Eff Conc.'!G14=""), " ", 'Eff Conc.'!$D14*'Eff Conc.'!G14*3.78)</f>
        <v>1638.0403199999998</v>
      </c>
      <c r="H14" s="272">
        <f>IF('Eff Conc.'!H14="", " ", 'Eff Conc.'!$D14*'Eff Conc.'!H14*3.78)</f>
        <v>1560.384</v>
      </c>
      <c r="I14" s="272">
        <f>IF('Eff Conc.'!I14="", " ", 'Eff Conc.'!$D14*'Eff Conc.'!I14*3.78)</f>
        <v>1524.0959999999998</v>
      </c>
      <c r="J14" s="272">
        <f>IF('Eff Conc.'!J14="", " ", 'Eff Conc.'!$D14*'Eff Conc.'!J14*3.78)</f>
        <v>97.977599999999995</v>
      </c>
      <c r="K14" s="272">
        <f>IF('Eff Conc.'!K14="", " ", 'Eff Conc.'!$D14*'Eff Conc.'!K14*3.78)</f>
        <v>15.96672</v>
      </c>
      <c r="L14" s="272">
        <f>IF('Eff Conc.'!L14="", " ", 'Eff Conc.'!$D14*'Eff Conc.'!L14*3.78)</f>
        <v>1487.8079999999998</v>
      </c>
      <c r="M14" s="272" t="str">
        <f>IF('Eff Conc.'!M14="", " ", 'Eff Conc.'!$D14*'Eff Conc.'!M14*3.78)</f>
        <v xml:space="preserve"> </v>
      </c>
      <c r="N14" s="272">
        <f>IF('Eff Conc.'!N14="", " ", 'Eff Conc.'!$D14*'Eff Conc.'!N14*3.78)</f>
        <v>148.78079999999997</v>
      </c>
      <c r="O14" s="272">
        <f>IF('Eff Conc.'!O14="", " ", 'Eff Conc.'!$D14*'Eff Conc.'!O14*3.78)</f>
        <v>141.52319999999997</v>
      </c>
      <c r="P14" s="272">
        <f>IF('Eff Conc.'!P14="", " ", 'Eff Conc.'!$E14*'Eff Conc.'!P14*3.78)</f>
        <v>229.97519999999997</v>
      </c>
      <c r="Q14" s="289">
        <f>IF('Eff Conc.'!U14="", " ", 'Eff Conc.'!$D14*'Eff Conc.'!U14*3.78)</f>
        <v>261.27359999999999</v>
      </c>
    </row>
    <row r="15" spans="1:17" ht="15" customHeight="1" x14ac:dyDescent="0.25">
      <c r="A15" s="288" t="str">
        <f>'Eff Conc.'!A15</f>
        <v>Q4 2012</v>
      </c>
      <c r="B15" s="87">
        <f>'Eff Conc.'!B15</f>
        <v>41227</v>
      </c>
      <c r="C15" s="129" t="str">
        <f>'Eff Conc.'!C15</f>
        <v>N</v>
      </c>
      <c r="D15" s="237">
        <f>'Eff Conc.'!D15</f>
        <v>5.6</v>
      </c>
      <c r="E15" s="237">
        <f>'Eff Conc.'!E15</f>
        <v>8.8000000000000007</v>
      </c>
      <c r="F15" s="272">
        <f>IF(OR('Eff Conc.'!F15=0,'Eff Conc.'!F15=""), " ", 'Eff Conc.'!$D15*'Eff Conc.'!F15*3.78)</f>
        <v>859.63247999999987</v>
      </c>
      <c r="G15" s="272">
        <f>IF(OR('Eff Conc.'!G15=0,'Eff Conc.'!G15=""), " ", 'Eff Conc.'!$D15*'Eff Conc.'!G15*3.78)</f>
        <v>859.63247999999987</v>
      </c>
      <c r="H15" s="272">
        <f>IF('Eff Conc.'!H15="", " ", 'Eff Conc.'!$D15*'Eff Conc.'!H15*3.78)</f>
        <v>783.21599999999989</v>
      </c>
      <c r="I15" s="272">
        <f>IF('Eff Conc.'!I15="", " ", 'Eff Conc.'!$D15*'Eff Conc.'!I15*3.78)</f>
        <v>783.21599999999989</v>
      </c>
      <c r="J15" s="272">
        <f>IF('Eff Conc.'!J15="", " ", 'Eff Conc.'!$D15*'Eff Conc.'!J15*3.78)</f>
        <v>65.620799999999988</v>
      </c>
      <c r="K15" s="272">
        <f>IF('Eff Conc.'!K15="", " ", 'Eff Conc.'!$D15*'Eff Conc.'!K15*3.78)</f>
        <v>10.795679999999999</v>
      </c>
      <c r="L15" s="272">
        <f>IF('Eff Conc.'!L15="", " ", 'Eff Conc.'!$D15*'Eff Conc.'!L15*3.78)</f>
        <v>762.04799999999989</v>
      </c>
      <c r="M15" s="272" t="str">
        <f>IF('Eff Conc.'!M15="", " ", 'Eff Conc.'!$D15*'Eff Conc.'!M15*3.78)</f>
        <v xml:space="preserve"> </v>
      </c>
      <c r="N15" s="272">
        <f>IF('Eff Conc.'!N15="", " ", 'Eff Conc.'!$D15*'Eff Conc.'!N15*3.78)</f>
        <v>86.788799999999981</v>
      </c>
      <c r="O15" s="272">
        <f>IF('Eff Conc.'!O15="", " ", 'Eff Conc.'!$D15*'Eff Conc.'!O15*3.78)</f>
        <v>69.854399999999984</v>
      </c>
      <c r="P15" s="272">
        <f>IF('Eff Conc.'!P15="", " ", 'Eff Conc.'!$E15*'Eff Conc.'!P15*3.78)</f>
        <v>99.792000000000002</v>
      </c>
      <c r="Q15" s="289">
        <f>IF('Eff Conc.'!U15="", " ", 'Eff Conc.'!$D15*'Eff Conc.'!U15*3.78)</f>
        <v>78.321599999999989</v>
      </c>
    </row>
    <row r="16" spans="1:17" x14ac:dyDescent="0.25">
      <c r="A16" s="288" t="str">
        <f>'Eff Conc.'!A16</f>
        <v>Q4 2012</v>
      </c>
      <c r="B16" s="87">
        <f>'Eff Conc.'!B16</f>
        <v>41239</v>
      </c>
      <c r="C16" s="129" t="str">
        <f>'Eff Conc.'!C16</f>
        <v>N</v>
      </c>
      <c r="D16" s="237">
        <f>'Eff Conc.'!D16</f>
        <v>8.3000000000000007</v>
      </c>
      <c r="E16" s="237">
        <f>'Eff Conc.'!E16</f>
        <v>12.5</v>
      </c>
      <c r="F16" s="272">
        <f>IF(OR('Eff Conc.'!F16=0,'Eff Conc.'!F16=""), " ", 'Eff Conc.'!$D16*'Eff Conc.'!F16*3.78)</f>
        <v>869.0598</v>
      </c>
      <c r="G16" s="272">
        <f>IF(OR('Eff Conc.'!G16=0,'Eff Conc.'!G16=""), " ", 'Eff Conc.'!$D16*'Eff Conc.'!G16*3.78)</f>
        <v>869.0598</v>
      </c>
      <c r="H16" s="272">
        <f>IF('Eff Conc.'!H16="", " ", 'Eff Conc.'!$D16*'Eff Conc.'!H16*3.78)</f>
        <v>752.976</v>
      </c>
      <c r="I16" s="272">
        <f>IF('Eff Conc.'!I16="", " ", 'Eff Conc.'!$D16*'Eff Conc.'!I16*3.78)</f>
        <v>752.976</v>
      </c>
      <c r="J16" s="272">
        <f>IF('Eff Conc.'!J16="", " ", 'Eff Conc.'!$D16*'Eff Conc.'!J16*3.78)</f>
        <v>62.748000000000005</v>
      </c>
      <c r="K16" s="272">
        <f>IF('Eff Conc.'!K16="", " ", 'Eff Conc.'!$D16*'Eff Conc.'!K16*3.78)</f>
        <v>53.335799999999999</v>
      </c>
      <c r="L16" s="272">
        <f>IF('Eff Conc.'!L16="", " ", 'Eff Conc.'!$D16*'Eff Conc.'!L16*3.78)</f>
        <v>721.60199999999998</v>
      </c>
      <c r="M16" s="272" t="str">
        <f>IF('Eff Conc.'!M16="", " ", 'Eff Conc.'!$D16*'Eff Conc.'!M16*3.78)</f>
        <v xml:space="preserve"> </v>
      </c>
      <c r="N16" s="272">
        <f>IF('Eff Conc.'!N16="", " ", 'Eff Conc.'!$D16*'Eff Conc.'!N16*3.78)</f>
        <v>90.9846</v>
      </c>
      <c r="O16" s="272">
        <f>IF('Eff Conc.'!O16="", " ", 'Eff Conc.'!$D16*'Eff Conc.'!O16*3.78)</f>
        <v>81.572400000000002</v>
      </c>
      <c r="P16" s="272">
        <f>IF('Eff Conc.'!P16="", " ", 'Eff Conc.'!$E16*'Eff Conc.'!P16*3.78)</f>
        <v>103.95</v>
      </c>
      <c r="Q16" s="289">
        <f>IF('Eff Conc.'!U16="", " ", 'Eff Conc.'!$D16*'Eff Conc.'!U16*3.78)</f>
        <v>119.22120000000001</v>
      </c>
    </row>
    <row r="17" spans="1:17" x14ac:dyDescent="0.25">
      <c r="A17" s="288" t="str">
        <f>'Eff Conc.'!A17</f>
        <v>Q4 2012</v>
      </c>
      <c r="B17" s="87">
        <f>'Eff Conc.'!B17</f>
        <v>41257</v>
      </c>
      <c r="C17" s="129" t="str">
        <f>'Eff Conc.'!C17</f>
        <v>N</v>
      </c>
      <c r="D17" s="237">
        <f>'Eff Conc.'!D17</f>
        <v>9.1999999999999993</v>
      </c>
      <c r="E17" s="237">
        <f>'Eff Conc.'!E17</f>
        <v>11.8</v>
      </c>
      <c r="F17" s="272">
        <f>IF(OR('Eff Conc.'!F17=0,'Eff Conc.'!F17=""), " ", 'Eff Conc.'!$D17*'Eff Conc.'!F17*3.78)</f>
        <v>622.14263999999991</v>
      </c>
      <c r="G17" s="272">
        <f>IF(OR('Eff Conc.'!G17=0,'Eff Conc.'!G17=""), " ", 'Eff Conc.'!$D17*'Eff Conc.'!G17*3.78)</f>
        <v>622.14263999999991</v>
      </c>
      <c r="H17" s="272">
        <f>IF('Eff Conc.'!H17="", " ", 'Eff Conc.'!$D17*'Eff Conc.'!H17*3.78)</f>
        <v>347.76</v>
      </c>
      <c r="I17" s="272">
        <f>IF('Eff Conc.'!I17="", " ", 'Eff Conc.'!$D17*'Eff Conc.'!I17*3.78)</f>
        <v>347.76</v>
      </c>
      <c r="J17" s="272">
        <f>IF('Eff Conc.'!J17="", " ", 'Eff Conc.'!$D17*'Eff Conc.'!J17*3.78)</f>
        <v>243.43199999999996</v>
      </c>
      <c r="K17" s="272">
        <f>IF('Eff Conc.'!K17="", " ", 'Eff Conc.'!$D17*'Eff Conc.'!K17*3.78)</f>
        <v>30.950639999999993</v>
      </c>
      <c r="L17" s="272">
        <f>IF('Eff Conc.'!L17="", " ", 'Eff Conc.'!$D17*'Eff Conc.'!L17*3.78)</f>
        <v>347.76</v>
      </c>
      <c r="M17" s="272" t="str">
        <f>IF('Eff Conc.'!M17="", " ", 'Eff Conc.'!$D17*'Eff Conc.'!M17*3.78)</f>
        <v xml:space="preserve"> </v>
      </c>
      <c r="N17" s="272">
        <f>IF('Eff Conc.'!N17="", " ", 'Eff Conc.'!$D17*'Eff Conc.'!N17*3.78)</f>
        <v>79.984799999999979</v>
      </c>
      <c r="O17" s="272">
        <f>IF('Eff Conc.'!O17="", " ", 'Eff Conc.'!$D17*'Eff Conc.'!O17*3.78)</f>
        <v>83.462399999999988</v>
      </c>
      <c r="P17" s="272">
        <f>IF('Eff Conc.'!P17="", " ", 'Eff Conc.'!$E17*'Eff Conc.'!P17*3.78)</f>
        <v>89.207999999999998</v>
      </c>
      <c r="Q17" s="289">
        <f>IF('Eff Conc.'!U17="", " ", 'Eff Conc.'!$D17*'Eff Conc.'!U17*3.78)</f>
        <v>166.92479999999998</v>
      </c>
    </row>
    <row r="18" spans="1:17" x14ac:dyDescent="0.25">
      <c r="A18" s="288" t="str">
        <f>'Eff Conc.'!A18</f>
        <v>Q4 2012</v>
      </c>
      <c r="B18" s="87">
        <f>'Eff Conc.'!B18</f>
        <v>41269</v>
      </c>
      <c r="C18" s="129" t="str">
        <f>'Eff Conc.'!C18</f>
        <v>Y</v>
      </c>
      <c r="D18" s="237">
        <f>'Eff Conc.'!D18</f>
        <v>32.1</v>
      </c>
      <c r="E18" s="237">
        <f>'Eff Conc.'!E18</f>
        <v>40.700000000000003</v>
      </c>
      <c r="F18" s="272">
        <f>IF(OR('Eff Conc.'!F18=0,'Eff Conc.'!F18=""), " ", 'Eff Conc.'!$D18*'Eff Conc.'!F18*3.78)</f>
        <v>1005.8920199999999</v>
      </c>
      <c r="G18" s="272">
        <f>IF(OR('Eff Conc.'!G18=0,'Eff Conc.'!G18=""), " ", 'Eff Conc.'!$D18*'Eff Conc.'!G18*3.78)</f>
        <v>884.55402000000004</v>
      </c>
      <c r="H18" s="272">
        <f>IF('Eff Conc.'!H18="", " ", 'Eff Conc.'!$D18*'Eff Conc.'!H18*3.78)</f>
        <v>764.42939999999987</v>
      </c>
      <c r="I18" s="272">
        <f>IF('Eff Conc.'!I18="", " ", 'Eff Conc.'!$D18*'Eff Conc.'!I18*3.78)</f>
        <v>643.09139999999991</v>
      </c>
      <c r="J18" s="272">
        <f>IF('Eff Conc.'!J18="", " ", 'Eff Conc.'!$D18*'Eff Conc.'!J18*3.78)</f>
        <v>206.27459999999999</v>
      </c>
      <c r="K18" s="272">
        <f>IF('Eff Conc.'!K18="", " ", 'Eff Conc.'!$D18*'Eff Conc.'!K18*3.78)</f>
        <v>35.188019999999995</v>
      </c>
      <c r="L18" s="272">
        <f>IF('Eff Conc.'!L18="", " ", 'Eff Conc.'!$D18*'Eff Conc.'!L18*3.78)</f>
        <v>594.55619999999999</v>
      </c>
      <c r="M18" s="272" t="str">
        <f>IF('Eff Conc.'!M18="", " ", 'Eff Conc.'!$D18*'Eff Conc.'!M18*3.78)</f>
        <v xml:space="preserve"> </v>
      </c>
      <c r="N18" s="272">
        <f>IF('Eff Conc.'!N18="", " ", 'Eff Conc.'!$D18*'Eff Conc.'!N18*3.78)</f>
        <v>89.790120000000002</v>
      </c>
      <c r="O18" s="272">
        <f>IF('Eff Conc.'!O18="", " ", 'Eff Conc.'!$D18*'Eff Conc.'!O18*3.78)</f>
        <v>72.802800000000005</v>
      </c>
      <c r="P18" s="272">
        <f>IF('Eff Conc.'!P18="", " ", 'Eff Conc.'!$E18*'Eff Conc.'!P18*3.78)</f>
        <v>553.84559999999999</v>
      </c>
      <c r="Q18" s="289">
        <f>IF('Eff Conc.'!U18="", " ", 'Eff Conc.'!$D18*'Eff Conc.'!U18*3.78)</f>
        <v>1431.7884000000001</v>
      </c>
    </row>
    <row r="19" spans="1:17" x14ac:dyDescent="0.25">
      <c r="A19" s="288" t="str">
        <f>'Eff Conc.'!A19</f>
        <v>Q1 2013</v>
      </c>
      <c r="B19" s="87">
        <f>'Eff Conc.'!B19</f>
        <v>41283</v>
      </c>
      <c r="C19" s="129" t="str">
        <f>'Eff Conc.'!C19</f>
        <v>N</v>
      </c>
      <c r="D19" s="237">
        <f>'Eff Conc.'!D19</f>
        <v>9.8000000000000007</v>
      </c>
      <c r="E19" s="237">
        <f>'Eff Conc.'!E19</f>
        <v>40.700000000000003</v>
      </c>
      <c r="F19" s="272">
        <f>IF(OR('Eff Conc.'!F19=0,'Eff Conc.'!F19=""), " ", 'Eff Conc.'!$D19*'Eff Conc.'!F19*3.78)</f>
        <v>784.22148000000004</v>
      </c>
      <c r="G19" s="272">
        <f>IF(OR('Eff Conc.'!G19=0,'Eff Conc.'!G19=""), " ", 'Eff Conc.'!$D19*'Eff Conc.'!G19*3.78)</f>
        <v>784.22148000000004</v>
      </c>
      <c r="H19" s="272">
        <f>IF('Eff Conc.'!H19="", " ", 'Eff Conc.'!$D19*'Eff Conc.'!H19*3.78)</f>
        <v>666.79200000000003</v>
      </c>
      <c r="I19" s="272">
        <f>IF('Eff Conc.'!I19="", " ", 'Eff Conc.'!$D19*'Eff Conc.'!I19*3.78)</f>
        <v>666.79200000000003</v>
      </c>
      <c r="J19" s="272">
        <f>IF('Eff Conc.'!J19="", " ", 'Eff Conc.'!$D19*'Eff Conc.'!J19*3.78)</f>
        <v>100.01880000000001</v>
      </c>
      <c r="K19" s="272">
        <f>IF('Eff Conc.'!K19="", " ", 'Eff Conc.'!$D19*'Eff Conc.'!K19*3.78)</f>
        <v>17.410679999999999</v>
      </c>
      <c r="L19" s="272">
        <f>IF('Eff Conc.'!L19="", " ", 'Eff Conc.'!$D19*'Eff Conc.'!L19*3.78)</f>
        <v>629.74800000000005</v>
      </c>
      <c r="M19" s="272" t="str">
        <f>IF('Eff Conc.'!M19="", " ", 'Eff Conc.'!$D19*'Eff Conc.'!M19*3.78)</f>
        <v xml:space="preserve"> </v>
      </c>
      <c r="N19" s="272">
        <f>IF('Eff Conc.'!N19="", " ", 'Eff Conc.'!$D19*'Eff Conc.'!N19*3.78)</f>
        <v>70.383600000000001</v>
      </c>
      <c r="O19" s="272">
        <f>IF('Eff Conc.'!O19="", " ", 'Eff Conc.'!$D19*'Eff Conc.'!O19*3.78)</f>
        <v>70.383600000000001</v>
      </c>
      <c r="P19" s="272">
        <f>IF('Eff Conc.'!P19="", " ", 'Eff Conc.'!$E19*'Eff Conc.'!P19*3.78)</f>
        <v>261.53819999999996</v>
      </c>
      <c r="Q19" s="289">
        <f>IF('Eff Conc.'!U19="", " ", 'Eff Conc.'!$D19*'Eff Conc.'!U19*3.78)</f>
        <v>92.61</v>
      </c>
    </row>
    <row r="20" spans="1:17" x14ac:dyDescent="0.25">
      <c r="A20" s="288" t="str">
        <f>'Eff Conc.'!A20</f>
        <v>Q1 2013</v>
      </c>
      <c r="B20" s="87">
        <f>'Eff Conc.'!B20</f>
        <v>41302</v>
      </c>
      <c r="C20" s="129" t="str">
        <f>'Eff Conc.'!C20</f>
        <v>N</v>
      </c>
      <c r="D20" s="237">
        <f>'Eff Conc.'!D20</f>
        <v>7.6</v>
      </c>
      <c r="E20" s="237">
        <f>'Eff Conc.'!E20</f>
        <v>13.1</v>
      </c>
      <c r="F20" s="272">
        <f>IF(OR('Eff Conc.'!F20=0,'Eff Conc.'!F20=""), " ", 'Eff Conc.'!$D20*'Eff Conc.'!F20*3.78)</f>
        <v>779.39063999999996</v>
      </c>
      <c r="G20" s="272">
        <f>IF(OR('Eff Conc.'!G20=0,'Eff Conc.'!G20=""), " ", 'Eff Conc.'!$D20*'Eff Conc.'!G20*3.78)</f>
        <v>186.73199999999997</v>
      </c>
      <c r="H20" s="272">
        <f>IF('Eff Conc.'!H20="", " ", 'Eff Conc.'!$D20*'Eff Conc.'!H20*3.78)</f>
        <v>718.19999999999993</v>
      </c>
      <c r="I20" s="272">
        <f>IF('Eff Conc.'!I20="", " ", 'Eff Conc.'!$D20*'Eff Conc.'!I20*3.78)</f>
        <v>746.92799999999988</v>
      </c>
      <c r="J20" s="272">
        <f>IF('Eff Conc.'!J20="", " ", 'Eff Conc.'!$D20*'Eff Conc.'!J20*3.78)</f>
        <v>48.837599999999995</v>
      </c>
      <c r="K20" s="272">
        <f>IF('Eff Conc.'!K20="", " ", 'Eff Conc.'!$D20*'Eff Conc.'!K20*3.78)</f>
        <v>12.353039999999998</v>
      </c>
      <c r="L20" s="272">
        <f>IF('Eff Conc.'!L20="", " ", 'Eff Conc.'!$D20*'Eff Conc.'!L20*3.78)</f>
        <v>689.47199999999987</v>
      </c>
      <c r="M20" s="272" t="str">
        <f>IF('Eff Conc.'!M20="", " ", 'Eff Conc.'!$D20*'Eff Conc.'!M20*3.78)</f>
        <v xml:space="preserve"> </v>
      </c>
      <c r="N20" s="272">
        <f>IF('Eff Conc.'!N20="", " ", 'Eff Conc.'!$D20*'Eff Conc.'!N20*3.78)</f>
        <v>71.819999999999993</v>
      </c>
      <c r="O20" s="272">
        <f>IF('Eff Conc.'!O20="", " ", 'Eff Conc.'!$D20*'Eff Conc.'!O20*3.78)</f>
        <v>66.074399999999983</v>
      </c>
      <c r="P20" s="272">
        <f>IF('Eff Conc.'!P20="", " ", 'Eff Conc.'!$E20*'Eff Conc.'!P20*3.78)</f>
        <v>103.98780000000001</v>
      </c>
      <c r="Q20" s="289">
        <f>IF('Eff Conc.'!U20="", " ", 'Eff Conc.'!$D20*'Eff Conc.'!U20*3.78)</f>
        <v>66.074399999999983</v>
      </c>
    </row>
    <row r="21" spans="1:17" ht="15" customHeight="1" x14ac:dyDescent="0.25">
      <c r="A21" s="288" t="str">
        <f>'Eff Conc.'!A21</f>
        <v>Q1 2013</v>
      </c>
      <c r="B21" s="87">
        <f>'Eff Conc.'!B21</f>
        <v>41319</v>
      </c>
      <c r="C21" s="129" t="str">
        <f>'Eff Conc.'!C21</f>
        <v>N</v>
      </c>
      <c r="D21" s="237">
        <f>'Eff Conc.'!D21</f>
        <v>6.9</v>
      </c>
      <c r="E21" s="237">
        <f>'Eff Conc.'!E21</f>
        <v>10.111000000000001</v>
      </c>
      <c r="F21" s="272">
        <f>IF(OR('Eff Conc.'!F21=0,'Eff Conc.'!F21=""), " ", 'Eff Conc.'!$D21*'Eff Conc.'!F21*3.78)</f>
        <v>859.14107999999999</v>
      </c>
      <c r="G21" s="272">
        <f>IF(OR('Eff Conc.'!G21=0,'Eff Conc.'!G21=""), " ", 'Eff Conc.'!$D21*'Eff Conc.'!G21*3.78)</f>
        <v>859.14107999999999</v>
      </c>
      <c r="H21" s="272">
        <f>IF('Eff Conc.'!H21="", " ", 'Eff Conc.'!$D21*'Eff Conc.'!H21*3.78)</f>
        <v>808.54200000000003</v>
      </c>
      <c r="I21" s="272">
        <f>IF('Eff Conc.'!I21="", " ", 'Eff Conc.'!$D21*'Eff Conc.'!I21*3.78)</f>
        <v>808.54200000000003</v>
      </c>
      <c r="J21" s="272">
        <f>IF('Eff Conc.'!J21="", " ", 'Eff Conc.'!$D21*'Eff Conc.'!J21*3.78)</f>
        <v>36.514800000000001</v>
      </c>
      <c r="K21" s="272">
        <f>IF('Eff Conc.'!K21="", " ", 'Eff Conc.'!$D21*'Eff Conc.'!K21*3.78)</f>
        <v>14.084280000000001</v>
      </c>
      <c r="L21" s="272">
        <f>IF('Eff Conc.'!L21="", " ", 'Eff Conc.'!$D21*'Eff Conc.'!L21*3.78)</f>
        <v>782.45999999999992</v>
      </c>
      <c r="M21" s="272" t="str">
        <f>IF('Eff Conc.'!M21="", " ", 'Eff Conc.'!$D21*'Eff Conc.'!M21*3.78)</f>
        <v xml:space="preserve"> </v>
      </c>
      <c r="N21" s="272">
        <f>IF('Eff Conc.'!N21="", " ", 'Eff Conc.'!$D21*'Eff Conc.'!N21*3.78)</f>
        <v>54.772200000000005</v>
      </c>
      <c r="O21" s="272">
        <f>IF('Eff Conc.'!O21="", " ", 'Eff Conc.'!$D21*'Eff Conc.'!O21*3.78)</f>
        <v>54.772200000000005</v>
      </c>
      <c r="P21" s="272">
        <f>IF('Eff Conc.'!P21="", " ", 'Eff Conc.'!$E21*'Eff Conc.'!P21*3.78)</f>
        <v>84.083076000000005</v>
      </c>
      <c r="Q21" s="289">
        <f>IF('Eff Conc.'!U21="", " ", 'Eff Conc.'!$D21*'Eff Conc.'!U21*3.78)</f>
        <v>75.637799999999999</v>
      </c>
    </row>
    <row r="22" spans="1:17" x14ac:dyDescent="0.25">
      <c r="A22" s="288" t="str">
        <f>'Eff Conc.'!A22</f>
        <v>Q1 2013</v>
      </c>
      <c r="B22" s="87">
        <f>'Eff Conc.'!B22</f>
        <v>41330</v>
      </c>
      <c r="C22" s="129" t="str">
        <f>'Eff Conc.'!C22</f>
        <v>N</v>
      </c>
      <c r="D22" s="237">
        <f>'Eff Conc.'!D22</f>
        <v>6.6</v>
      </c>
      <c r="E22" s="237">
        <f>'Eff Conc.'!E22</f>
        <v>9.6</v>
      </c>
      <c r="F22" s="272">
        <f>IF(OR('Eff Conc.'!F22=0,'Eff Conc.'!F22=""), " ", 'Eff Conc.'!$D22*'Eff Conc.'!F22*3.78)</f>
        <v>778.37759999999992</v>
      </c>
      <c r="G22" s="272">
        <f>IF(OR('Eff Conc.'!G22=0,'Eff Conc.'!G22=""), " ", 'Eff Conc.'!$D22*'Eff Conc.'!G22*3.78)</f>
        <v>753.42959999999994</v>
      </c>
      <c r="H22" s="272">
        <f>IF('Eff Conc.'!H22="", " ", 'Eff Conc.'!$D22*'Eff Conc.'!H22*3.78)</f>
        <v>648.64799999999991</v>
      </c>
      <c r="I22" s="272">
        <f>IF('Eff Conc.'!I22="", " ", 'Eff Conc.'!$D22*'Eff Conc.'!I22*3.78)</f>
        <v>623.69999999999993</v>
      </c>
      <c r="J22" s="272">
        <f>IF('Eff Conc.'!J22="", " ", 'Eff Conc.'!$D22*'Eff Conc.'!J22*3.78)</f>
        <v>97.297199999999989</v>
      </c>
      <c r="K22" s="272">
        <f>IF('Eff Conc.'!K22="", " ", 'Eff Conc.'!$D22*'Eff Conc.'!K22*3.78)</f>
        <v>32.432400000000001</v>
      </c>
      <c r="L22" s="272">
        <f>IF('Eff Conc.'!L22="", " ", 'Eff Conc.'!$D22*'Eff Conc.'!L22*3.78)</f>
        <v>598.75199999999984</v>
      </c>
      <c r="M22" s="272" t="str">
        <f>IF('Eff Conc.'!M22="", " ", 'Eff Conc.'!$D22*'Eff Conc.'!M22*3.78)</f>
        <v xml:space="preserve"> </v>
      </c>
      <c r="N22" s="272">
        <f>IF('Eff Conc.'!N22="", " ", 'Eff Conc.'!$D22*'Eff Conc.'!N22*3.78)</f>
        <v>74.84399999999998</v>
      </c>
      <c r="O22" s="272">
        <f>IF('Eff Conc.'!O22="", " ", 'Eff Conc.'!$D22*'Eff Conc.'!O22*3.78)</f>
        <v>74.84399999999998</v>
      </c>
      <c r="P22" s="272">
        <f>IF('Eff Conc.'!P22="", " ", 'Eff Conc.'!$E22*'Eff Conc.'!P22*3.78)</f>
        <v>94.348799999999997</v>
      </c>
      <c r="Q22" s="289">
        <f>IF('Eff Conc.'!U22="", " ", 'Eff Conc.'!$D22*'Eff Conc.'!U22*3.78)</f>
        <v>122.24520000000001</v>
      </c>
    </row>
    <row r="23" spans="1:17" x14ac:dyDescent="0.25">
      <c r="A23" s="288" t="str">
        <f>'Eff Conc.'!A23</f>
        <v>Q1 2013</v>
      </c>
      <c r="B23" s="87">
        <f>'Eff Conc.'!B23</f>
        <v>41346</v>
      </c>
      <c r="C23" s="129" t="str">
        <f>'Eff Conc.'!C23</f>
        <v>N</v>
      </c>
      <c r="D23" s="237">
        <f>'Eff Conc.'!D23</f>
        <v>6.5</v>
      </c>
      <c r="E23" s="237">
        <f>'Eff Conc.'!E23</f>
        <v>9.4</v>
      </c>
      <c r="F23" s="272">
        <f>IF(OR('Eff Conc.'!F23=0,'Eff Conc.'!F23=""), " ", 'Eff Conc.'!$D23*'Eff Conc.'!F23*3.78)</f>
        <v>766.58400000000006</v>
      </c>
      <c r="G23" s="272">
        <f>IF(OR('Eff Conc.'!G23=0,'Eff Conc.'!G23=""), " ", 'Eff Conc.'!$D23*'Eff Conc.'!G23*3.78)</f>
        <v>742.01400000000001</v>
      </c>
      <c r="H23" s="272">
        <f>IF('Eff Conc.'!H23="", " ", 'Eff Conc.'!$D23*'Eff Conc.'!H23*3.78)</f>
        <v>614.25</v>
      </c>
      <c r="I23" s="272">
        <f>IF('Eff Conc.'!I23="", " ", 'Eff Conc.'!$D23*'Eff Conc.'!I23*3.78)</f>
        <v>589.67999999999995</v>
      </c>
      <c r="J23" s="272">
        <f>IF('Eff Conc.'!J23="", " ", 'Eff Conc.'!$D23*'Eff Conc.'!J23*3.78)</f>
        <v>137.59199999999998</v>
      </c>
      <c r="K23" s="272">
        <f>IF('Eff Conc.'!K23="", " ", 'Eff Conc.'!$D23*'Eff Conc.'!K23*3.78)</f>
        <v>14.741999999999999</v>
      </c>
      <c r="L23" s="272">
        <f>IF('Eff Conc.'!L23="", " ", 'Eff Conc.'!$D23*'Eff Conc.'!L23*3.78)</f>
        <v>565.11</v>
      </c>
      <c r="M23" s="272" t="str">
        <f>IF('Eff Conc.'!M23="", " ", 'Eff Conc.'!$D23*'Eff Conc.'!M23*3.78)</f>
        <v xml:space="preserve"> </v>
      </c>
      <c r="N23" s="272">
        <f>IF('Eff Conc.'!N23="", " ", 'Eff Conc.'!$D23*'Eff Conc.'!N23*3.78)</f>
        <v>83.537999999999982</v>
      </c>
      <c r="O23" s="272">
        <f>IF('Eff Conc.'!O23="", " ", 'Eff Conc.'!$D23*'Eff Conc.'!O23*3.78)</f>
        <v>140.04900000000001</v>
      </c>
      <c r="P23" s="272">
        <f>IF('Eff Conc.'!P23="", " ", 'Eff Conc.'!$E23*'Eff Conc.'!P23*3.78)</f>
        <v>117.25559999999999</v>
      </c>
      <c r="Q23" s="289">
        <f>IF('Eff Conc.'!U23="", " ", 'Eff Conc.'!$D23*'Eff Conc.'!U23*3.78)</f>
        <v>159.70499999999998</v>
      </c>
    </row>
    <row r="24" spans="1:17" x14ac:dyDescent="0.25">
      <c r="A24" s="288" t="str">
        <f>'Eff Conc.'!A24</f>
        <v>Q1 2013</v>
      </c>
      <c r="B24" s="87">
        <f>'Eff Conc.'!B24</f>
        <v>41362</v>
      </c>
      <c r="C24" s="129" t="str">
        <f>'Eff Conc.'!C24</f>
        <v>N</v>
      </c>
      <c r="D24" s="237">
        <f>'Eff Conc.'!D24</f>
        <v>6.4</v>
      </c>
      <c r="E24" s="237">
        <f>'Eff Conc.'!E24</f>
        <v>10.199999999999999</v>
      </c>
      <c r="F24" s="272">
        <f>IF(OR('Eff Conc.'!F24=0,'Eff Conc.'!F24=""), " ", 'Eff Conc.'!$D24*'Eff Conc.'!F24*3.78)</f>
        <v>782.61120000000005</v>
      </c>
      <c r="G24" s="272">
        <f>IF(OR('Eff Conc.'!G24=0,'Eff Conc.'!G24=""), " ", 'Eff Conc.'!$D24*'Eff Conc.'!G24*3.78)</f>
        <v>758.41920000000005</v>
      </c>
      <c r="H24" s="272">
        <f>IF('Eff Conc.'!H24="", " ", 'Eff Conc.'!$D24*'Eff Conc.'!H24*3.78)</f>
        <v>604.79999999999995</v>
      </c>
      <c r="I24" s="272">
        <f>IF('Eff Conc.'!I24="", " ", 'Eff Conc.'!$D24*'Eff Conc.'!I24*3.78)</f>
        <v>580.60800000000006</v>
      </c>
      <c r="J24" s="272">
        <f>IF('Eff Conc.'!J24="", " ", 'Eff Conc.'!$D24*'Eff Conc.'!J24*3.78)</f>
        <v>164.50560000000002</v>
      </c>
      <c r="K24" s="272">
        <f>IF('Eff Conc.'!K24="", " ", 'Eff Conc.'!$D24*'Eff Conc.'!K24*3.78)</f>
        <v>13.305600000000002</v>
      </c>
      <c r="L24" s="272">
        <f>IF('Eff Conc.'!L24="", " ", 'Eff Conc.'!$D24*'Eff Conc.'!L24*3.78)</f>
        <v>580.60800000000006</v>
      </c>
      <c r="M24" s="272" t="str">
        <f>IF('Eff Conc.'!M24="", " ", 'Eff Conc.'!$D24*'Eff Conc.'!M24*3.78)</f>
        <v xml:space="preserve"> </v>
      </c>
      <c r="N24" s="272">
        <f>IF('Eff Conc.'!N24="", " ", 'Eff Conc.'!$D24*'Eff Conc.'!N24*3.78)</f>
        <v>91.929599999999994</v>
      </c>
      <c r="O24" s="272">
        <f>IF('Eff Conc.'!O24="", " ", 'Eff Conc.'!$D24*'Eff Conc.'!O24*3.78)</f>
        <v>91.929599999999994</v>
      </c>
      <c r="P24" s="272">
        <f>IF('Eff Conc.'!P24="", " ", 'Eff Conc.'!$E24*'Eff Conc.'!P24*3.78)</f>
        <v>138.80159999999998</v>
      </c>
      <c r="Q24" s="289">
        <f>IF('Eff Conc.'!U24="", " ", 'Eff Conc.'!$D24*'Eff Conc.'!U24*3.78)</f>
        <v>50.803200000000004</v>
      </c>
    </row>
    <row r="25" spans="1:17" x14ac:dyDescent="0.25">
      <c r="A25" s="288" t="str">
        <f>'Eff Conc.'!A25</f>
        <v>Q2 2013</v>
      </c>
      <c r="B25" s="87">
        <f>'Eff Conc.'!B25</f>
        <v>41374</v>
      </c>
      <c r="C25" s="129" t="str">
        <f>'Eff Conc.'!C25</f>
        <v>N</v>
      </c>
      <c r="D25" s="237">
        <f>'Eff Conc.'!D25</f>
        <v>6.8</v>
      </c>
      <c r="E25" s="237">
        <f>'Eff Conc.'!E25</f>
        <v>10.6</v>
      </c>
      <c r="F25" s="272">
        <f>IF(OR('Eff Conc.'!F25=0,'Eff Conc.'!F25=""), " ", 'Eff Conc.'!$D25*'Eff Conc.'!F25*3.78)</f>
        <v>739.50407999999993</v>
      </c>
      <c r="G25" s="272">
        <f>IF(OR('Eff Conc.'!G25=0,'Eff Conc.'!G25=""), " ", 'Eff Conc.'!$D25*'Eff Conc.'!G25*3.78)</f>
        <v>713.80007999999987</v>
      </c>
      <c r="H25" s="272">
        <f>IF('Eff Conc.'!H25="", " ", 'Eff Conc.'!$D25*'Eff Conc.'!H25*3.78)</f>
        <v>462.67199999999997</v>
      </c>
      <c r="I25" s="272">
        <f>IF('Eff Conc.'!I25="", " ", 'Eff Conc.'!$D25*'Eff Conc.'!I25*3.78)</f>
        <v>436.96799999999996</v>
      </c>
      <c r="J25" s="272">
        <f>IF('Eff Conc.'!J25="", " ", 'Eff Conc.'!$D25*'Eff Conc.'!J25*3.78)</f>
        <v>257.03999999999996</v>
      </c>
      <c r="K25" s="272">
        <f>IF('Eff Conc.'!K25="", " ", 'Eff Conc.'!$D25*'Eff Conc.'!K25*3.78)</f>
        <v>19.792079999999999</v>
      </c>
      <c r="L25" s="272">
        <f>IF('Eff Conc.'!L25="", " ", 'Eff Conc.'!$D25*'Eff Conc.'!L25*3.78)</f>
        <v>411.26399999999995</v>
      </c>
      <c r="M25" s="272" t="str">
        <f>IF('Eff Conc.'!M25="", " ", 'Eff Conc.'!$D25*'Eff Conc.'!M25*3.78)</f>
        <v xml:space="preserve"> </v>
      </c>
      <c r="N25" s="272">
        <f>IF('Eff Conc.'!N25="", " ", 'Eff Conc.'!$D25*'Eff Conc.'!N25*3.78)</f>
        <v>79.682399999999987</v>
      </c>
      <c r="O25" s="272">
        <f>IF('Eff Conc.'!O25="", " ", 'Eff Conc.'!$D25*'Eff Conc.'!O25*3.78)</f>
        <v>87.393599999999992</v>
      </c>
      <c r="P25" s="272">
        <f>IF('Eff Conc.'!P25="", " ", 'Eff Conc.'!$E25*'Eff Conc.'!P25*3.78)</f>
        <v>124.21079999999999</v>
      </c>
      <c r="Q25" s="289">
        <f>IF('Eff Conc.'!U25="", " ", 'Eff Conc.'!$D25*'Eff Conc.'!U25*3.78)</f>
        <v>87.393599999999992</v>
      </c>
    </row>
    <row r="26" spans="1:17" x14ac:dyDescent="0.25">
      <c r="A26" s="288" t="str">
        <f>'Eff Conc.'!A26</f>
        <v>Q2 2013</v>
      </c>
      <c r="B26" s="87">
        <f>'Eff Conc.'!B26</f>
        <v>41393</v>
      </c>
      <c r="C26" s="129" t="str">
        <f>'Eff Conc.'!C26</f>
        <v>N</v>
      </c>
      <c r="D26" s="237">
        <f>'Eff Conc.'!D26</f>
        <v>6.5</v>
      </c>
      <c r="E26" s="237">
        <f>'Eff Conc.'!E26</f>
        <v>10.199999999999999</v>
      </c>
      <c r="F26" s="272">
        <f>IF(OR('Eff Conc.'!F26=0,'Eff Conc.'!F26=""), " ", 'Eff Conc.'!$D26*'Eff Conc.'!F26*3.78)</f>
        <v>869.77799999999991</v>
      </c>
      <c r="G26" s="272">
        <f>IF(OR('Eff Conc.'!G26=0,'Eff Conc.'!G26=""), " ", 'Eff Conc.'!$D26*'Eff Conc.'!G26*3.78)</f>
        <v>820.63799999999992</v>
      </c>
      <c r="H26" s="272">
        <f>IF('Eff Conc.'!H26="", " ", 'Eff Conc.'!$D26*'Eff Conc.'!H26*3.78)</f>
        <v>786.24</v>
      </c>
      <c r="I26" s="272">
        <f>IF('Eff Conc.'!I26="", " ", 'Eff Conc.'!$D26*'Eff Conc.'!I26*3.78)</f>
        <v>737.09999999999991</v>
      </c>
      <c r="J26" s="272">
        <f>IF('Eff Conc.'!J26="", " ", 'Eff Conc.'!$D26*'Eff Conc.'!J26*3.78)</f>
        <v>58.967999999999996</v>
      </c>
      <c r="K26" s="272">
        <f>IF('Eff Conc.'!K26="", " ", 'Eff Conc.'!$D26*'Eff Conc.'!K26*3.78)</f>
        <v>24.57</v>
      </c>
      <c r="L26" s="272">
        <f>IF('Eff Conc.'!L26="", " ", 'Eff Conc.'!$D26*'Eff Conc.'!L26*3.78)</f>
        <v>761.67</v>
      </c>
      <c r="M26" s="272" t="str">
        <f>IF('Eff Conc.'!M26="", " ", 'Eff Conc.'!$D26*'Eff Conc.'!M26*3.78)</f>
        <v xml:space="preserve"> </v>
      </c>
      <c r="N26" s="272">
        <f>IF('Eff Conc.'!N26="", " ", 'Eff Conc.'!$D26*'Eff Conc.'!N26*3.78)</f>
        <v>95.822999999999993</v>
      </c>
      <c r="O26" s="272">
        <f>IF('Eff Conc.'!O26="", " ", 'Eff Conc.'!$D26*'Eff Conc.'!O26*3.78)</f>
        <v>90.908999999999992</v>
      </c>
      <c r="P26" s="272">
        <f>IF('Eff Conc.'!P26="", " ", 'Eff Conc.'!$E26*'Eff Conc.'!P26*3.78)</f>
        <v>131.09039999999999</v>
      </c>
      <c r="Q26" s="289">
        <f>IF('Eff Conc.'!U26="", " ", 'Eff Conc.'!$D26*'Eff Conc.'!U26*3.78)</f>
        <v>95.822999999999993</v>
      </c>
    </row>
    <row r="27" spans="1:17" ht="15" customHeight="1" x14ac:dyDescent="0.25">
      <c r="A27" s="288" t="str">
        <f>'Eff Conc.'!A27</f>
        <v>Q2 2013</v>
      </c>
      <c r="B27" s="87">
        <f>'Eff Conc.'!B27</f>
        <v>41402</v>
      </c>
      <c r="C27" s="129" t="str">
        <f>'Eff Conc.'!C27</f>
        <v>N</v>
      </c>
      <c r="D27" s="237">
        <f>'Eff Conc.'!D27</f>
        <v>5.2</v>
      </c>
      <c r="E27" s="237">
        <f>'Eff Conc.'!E27</f>
        <v>8.8000000000000007</v>
      </c>
      <c r="F27" s="272">
        <f>IF(OR('Eff Conc.'!F27=0,'Eff Conc.'!F27=""), " ", 'Eff Conc.'!$D27*'Eff Conc.'!F27*3.78)</f>
        <v>786.24</v>
      </c>
      <c r="G27" s="272">
        <f>IF(OR('Eff Conc.'!G27=0,'Eff Conc.'!G27=""), " ", 'Eff Conc.'!$D27*'Eff Conc.'!G27*3.78)</f>
        <v>805.89600000000007</v>
      </c>
      <c r="H27" s="272">
        <f>IF('Eff Conc.'!H27="", " ", 'Eff Conc.'!$D27*'Eff Conc.'!H27*3.78)</f>
        <v>727.27199999999993</v>
      </c>
      <c r="I27" s="272">
        <f>IF('Eff Conc.'!I27="", " ", 'Eff Conc.'!$D27*'Eff Conc.'!I27*3.78)</f>
        <v>746.92799999999988</v>
      </c>
      <c r="J27" s="272">
        <f>IF('Eff Conc.'!J27="", " ", 'Eff Conc.'!$D27*'Eff Conc.'!J27*3.78)</f>
        <v>35.380800000000001</v>
      </c>
      <c r="K27" s="272">
        <f>IF('Eff Conc.'!K27="", " ", 'Eff Conc.'!$D27*'Eff Conc.'!K27*3.78)</f>
        <v>23.587199999999999</v>
      </c>
      <c r="L27" s="272">
        <f>IF('Eff Conc.'!L27="", " ", 'Eff Conc.'!$D27*'Eff Conc.'!L27*3.78)</f>
        <v>648.64799999999991</v>
      </c>
      <c r="M27" s="272" t="str">
        <f>IF('Eff Conc.'!M27="", " ", 'Eff Conc.'!$D27*'Eff Conc.'!M27*3.78)</f>
        <v xml:space="preserve"> </v>
      </c>
      <c r="N27" s="272">
        <f>IF('Eff Conc.'!N27="", " ", 'Eff Conc.'!$D27*'Eff Conc.'!N27*3.78)</f>
        <v>84.520799999999994</v>
      </c>
      <c r="O27" s="272">
        <f>IF('Eff Conc.'!O27="", " ", 'Eff Conc.'!$D27*'Eff Conc.'!O27*3.78)</f>
        <v>78.623999999999995</v>
      </c>
      <c r="P27" s="272">
        <f>IF('Eff Conc.'!P27="", " ", 'Eff Conc.'!$E27*'Eff Conc.'!P27*3.78)</f>
        <v>116.42400000000001</v>
      </c>
      <c r="Q27" s="289">
        <f>IF('Eff Conc.'!U27="", " ", 'Eff Conc.'!$D27*'Eff Conc.'!U27*3.78)</f>
        <v>82.555200000000013</v>
      </c>
    </row>
    <row r="28" spans="1:17" ht="15" customHeight="1" x14ac:dyDescent="0.25">
      <c r="A28" s="288" t="str">
        <f>'Eff Conc.'!A28</f>
        <v>Q2 2013</v>
      </c>
      <c r="B28" s="87">
        <f>'Eff Conc.'!B28</f>
        <v>41414</v>
      </c>
      <c r="C28" s="129" t="str">
        <f>'Eff Conc.'!C28</f>
        <v>N</v>
      </c>
      <c r="D28" s="237">
        <f>'Eff Conc.'!D28</f>
        <v>5.4</v>
      </c>
      <c r="E28" s="237">
        <f>'Eff Conc.'!E28</f>
        <v>9</v>
      </c>
      <c r="F28" s="272">
        <f>IF(OR('Eff Conc.'!F28=0,'Eff Conc.'!F28=""), " ", 'Eff Conc.'!$D28*'Eff Conc.'!F28*3.78)</f>
        <v>867.5100000000001</v>
      </c>
      <c r="G28" s="272">
        <f>IF(OR('Eff Conc.'!G28=0,'Eff Conc.'!G28=""), " ", 'Eff Conc.'!$D28*'Eff Conc.'!G28*3.78)</f>
        <v>887.92200000000003</v>
      </c>
      <c r="H28" s="272">
        <f>IF('Eff Conc.'!H28="", " ", 'Eff Conc.'!$D28*'Eff Conc.'!H28*3.78)</f>
        <v>796.0680000000001</v>
      </c>
      <c r="I28" s="272">
        <f>IF('Eff Conc.'!I28="", " ", 'Eff Conc.'!$D28*'Eff Conc.'!I28*3.78)</f>
        <v>816.4799999999999</v>
      </c>
      <c r="J28" s="272">
        <f>IF('Eff Conc.'!J28="", " ", 'Eff Conc.'!$D28*'Eff Conc.'!J28*3.78)</f>
        <v>51.029999999999994</v>
      </c>
      <c r="K28" s="272">
        <f>IF('Eff Conc.'!K28="", " ", 'Eff Conc.'!$D28*'Eff Conc.'!K28*3.78)</f>
        <v>20.411999999999999</v>
      </c>
      <c r="L28" s="272">
        <f>IF('Eff Conc.'!L28="", " ", 'Eff Conc.'!$D28*'Eff Conc.'!L28*3.78)</f>
        <v>734.83199999999999</v>
      </c>
      <c r="M28" s="272" t="str">
        <f>IF('Eff Conc.'!M28="", " ", 'Eff Conc.'!$D28*'Eff Conc.'!M28*3.78)</f>
        <v xml:space="preserve"> </v>
      </c>
      <c r="N28" s="272">
        <f>IF('Eff Conc.'!N28="", " ", 'Eff Conc.'!$D28*'Eff Conc.'!N28*3.78)</f>
        <v>87.771599999999992</v>
      </c>
      <c r="O28" s="272">
        <f>IF('Eff Conc.'!O28="", " ", 'Eff Conc.'!$D28*'Eff Conc.'!O28*3.78)</f>
        <v>85.730400000000003</v>
      </c>
      <c r="P28" s="272">
        <f>IF('Eff Conc.'!P28="", " ", 'Eff Conc.'!$E28*'Eff Conc.'!P28*3.78)</f>
        <v>132.678</v>
      </c>
      <c r="Q28" s="289">
        <f>IF('Eff Conc.'!U28="", " ", 'Eff Conc.'!$D28*'Eff Conc.'!U28*3.78)</f>
        <v>97.977599999999995</v>
      </c>
    </row>
    <row r="29" spans="1:17" ht="15" customHeight="1" x14ac:dyDescent="0.25">
      <c r="A29" s="288" t="str">
        <f>'Eff Conc.'!A29</f>
        <v>Q2 2013</v>
      </c>
      <c r="B29" s="87">
        <f>'Eff Conc.'!B29</f>
        <v>41430</v>
      </c>
      <c r="C29" s="129" t="str">
        <f>'Eff Conc.'!C29</f>
        <v>N</v>
      </c>
      <c r="D29" s="237">
        <f>'Eff Conc.'!D29</f>
        <v>5.7</v>
      </c>
      <c r="E29" s="237">
        <f>'Eff Conc.'!E29</f>
        <v>8.6999999999999993</v>
      </c>
      <c r="F29" s="272">
        <f>IF(OR('Eff Conc.'!F29=0,'Eff Conc.'!F29=""), " ", 'Eff Conc.'!$D29*'Eff Conc.'!F29*3.78)</f>
        <v>944.36117999999988</v>
      </c>
      <c r="G29" s="272">
        <f>IF(OR('Eff Conc.'!G29=0,'Eff Conc.'!G29=""), " ", 'Eff Conc.'!$D29*'Eff Conc.'!G29*3.78)</f>
        <v>1008.9991799999999</v>
      </c>
      <c r="H29" s="272">
        <f>IF('Eff Conc.'!H29="", " ", 'Eff Conc.'!$D29*'Eff Conc.'!H29*3.78)</f>
        <v>904.93200000000002</v>
      </c>
      <c r="I29" s="272">
        <f>IF('Eff Conc.'!I29="", " ", 'Eff Conc.'!$D29*'Eff Conc.'!I29*3.78)</f>
        <v>969.56999999999994</v>
      </c>
      <c r="J29" s="272">
        <f>IF('Eff Conc.'!J29="", " ", 'Eff Conc.'!$D29*'Eff Conc.'!J29*3.78)</f>
        <v>9.26478</v>
      </c>
      <c r="K29" s="272">
        <f>IF('Eff Conc.'!K29="", " ", 'Eff Conc.'!$D29*'Eff Conc.'!K29*3.78)</f>
        <v>30.164399999999997</v>
      </c>
      <c r="L29" s="272">
        <f>IF('Eff Conc.'!L29="", " ", 'Eff Conc.'!$D29*'Eff Conc.'!L29*3.78)</f>
        <v>861.83999999999992</v>
      </c>
      <c r="M29" s="272" t="str">
        <f>IF('Eff Conc.'!M29="", " ", 'Eff Conc.'!$D29*'Eff Conc.'!M29*3.78)</f>
        <v xml:space="preserve"> </v>
      </c>
      <c r="N29" s="272">
        <f>IF('Eff Conc.'!N29="", " ", 'Eff Conc.'!$D29*'Eff Conc.'!N29*3.78)</f>
        <v>96.957000000000008</v>
      </c>
      <c r="O29" s="272">
        <f>IF('Eff Conc.'!O29="", " ", 'Eff Conc.'!$D29*'Eff Conc.'!O29*3.78)</f>
        <v>94.802400000000006</v>
      </c>
      <c r="P29" s="272">
        <f>IF('Eff Conc.'!P29="", " ", 'Eff Conc.'!$E29*'Eff Conc.'!P29*3.78)</f>
        <v>131.54399999999998</v>
      </c>
      <c r="Q29" s="289">
        <f>IF('Eff Conc.'!U29="", " ", 'Eff Conc.'!$D29*'Eff Conc.'!U29*3.78)</f>
        <v>114.1938</v>
      </c>
    </row>
    <row r="30" spans="1:17" ht="15" customHeight="1" x14ac:dyDescent="0.25">
      <c r="A30" s="288" t="str">
        <f>'Eff Conc.'!A30</f>
        <v>Q2 2013</v>
      </c>
      <c r="B30" s="87">
        <f>'Eff Conc.'!B30</f>
        <v>41446</v>
      </c>
      <c r="C30" s="129" t="str">
        <f>'Eff Conc.'!C30</f>
        <v>N</v>
      </c>
      <c r="D30" s="237">
        <f>'Eff Conc.'!D30</f>
        <v>5.7</v>
      </c>
      <c r="E30" s="237">
        <f>'Eff Conc.'!E30</f>
        <v>8.6</v>
      </c>
      <c r="F30" s="272">
        <f>IF(OR('Eff Conc.'!F30=0,'Eff Conc.'!F30=""), " ", 'Eff Conc.'!$D30*'Eff Conc.'!F30*3.78)</f>
        <v>1010.2919400000001</v>
      </c>
      <c r="G30" s="272">
        <f>IF(OR('Eff Conc.'!G30=0,'Eff Conc.'!G30=""), " ", 'Eff Conc.'!$D30*'Eff Conc.'!G30*3.78)</f>
        <v>1010.2919400000001</v>
      </c>
      <c r="H30" s="272">
        <f>IF('Eff Conc.'!H30="", " ", 'Eff Conc.'!$D30*'Eff Conc.'!H30*3.78)</f>
        <v>926.47799999999995</v>
      </c>
      <c r="I30" s="272">
        <f>IF('Eff Conc.'!I30="", " ", 'Eff Conc.'!$D30*'Eff Conc.'!I30*3.78)</f>
        <v>926.47799999999995</v>
      </c>
      <c r="J30" s="272">
        <f>IF('Eff Conc.'!J30="", " ", 'Eff Conc.'!$D30*'Eff Conc.'!J30*3.78)</f>
        <v>64.638000000000005</v>
      </c>
      <c r="K30" s="272">
        <f>IF('Eff Conc.'!K30="", " ", 'Eff Conc.'!$D30*'Eff Conc.'!K30*3.78)</f>
        <v>19.175940000000001</v>
      </c>
      <c r="L30" s="272">
        <f>IF('Eff Conc.'!L30="", " ", 'Eff Conc.'!$D30*'Eff Conc.'!L30*3.78)</f>
        <v>861.83999999999992</v>
      </c>
      <c r="M30" s="272" t="str">
        <f>IF('Eff Conc.'!M30="", " ", 'Eff Conc.'!$D30*'Eff Conc.'!M30*3.78)</f>
        <v xml:space="preserve"> </v>
      </c>
      <c r="N30" s="272">
        <f>IF('Eff Conc.'!N30="", " ", 'Eff Conc.'!$D30*'Eff Conc.'!N30*3.78)</f>
        <v>94.802400000000006</v>
      </c>
      <c r="O30" s="272">
        <f>IF('Eff Conc.'!O30="", " ", 'Eff Conc.'!$D30*'Eff Conc.'!O30*3.78)</f>
        <v>94.802400000000006</v>
      </c>
      <c r="P30" s="272">
        <f>IF('Eff Conc.'!P30="", " ", 'Eff Conc.'!$E30*'Eff Conc.'!P30*3.78)</f>
        <v>133.28279999999998</v>
      </c>
      <c r="Q30" s="289">
        <f>IF('Eff Conc.'!U30="", " ", 'Eff Conc.'!$D30*'Eff Conc.'!U30*3.78)</f>
        <v>101.26620000000001</v>
      </c>
    </row>
    <row r="31" spans="1:17" ht="15" customHeight="1" x14ac:dyDescent="0.25">
      <c r="A31" s="288">
        <f>'Eff Conc.'!A31</f>
        <v>0</v>
      </c>
      <c r="B31" s="87">
        <f>'Eff Conc.'!B31</f>
        <v>0</v>
      </c>
      <c r="C31" s="129">
        <f>'Eff Conc.'!C31</f>
        <v>0</v>
      </c>
      <c r="D31" s="237">
        <f>'Eff Conc.'!D31</f>
        <v>0</v>
      </c>
      <c r="E31" s="237">
        <f>'Eff Conc.'!E31</f>
        <v>0</v>
      </c>
      <c r="F31" s="272" t="str">
        <f>IF(OR('Eff Conc.'!F31=0,'Eff Conc.'!F31=""), " ", 'Eff Conc.'!$D31*'Eff Conc.'!F31*3.78)</f>
        <v xml:space="preserve"> </v>
      </c>
      <c r="G31" s="272" t="str">
        <f>IF(OR('Eff Conc.'!G31=0,'Eff Conc.'!G31=""), " ", 'Eff Conc.'!$D31*'Eff Conc.'!G31*3.78)</f>
        <v xml:space="preserve"> </v>
      </c>
      <c r="H31" s="272" t="str">
        <f>IF('Eff Conc.'!H31="", " ", 'Eff Conc.'!$D31*'Eff Conc.'!H31*3.78)</f>
        <v xml:space="preserve"> </v>
      </c>
      <c r="I31" s="272" t="str">
        <f>IF('Eff Conc.'!I31="", " ", 'Eff Conc.'!$D31*'Eff Conc.'!I31*3.78)</f>
        <v xml:space="preserve"> </v>
      </c>
      <c r="J31" s="272" t="str">
        <f>IF('Eff Conc.'!J31="", " ", 'Eff Conc.'!$D31*'Eff Conc.'!J31*3.78)</f>
        <v xml:space="preserve"> </v>
      </c>
      <c r="K31" s="272" t="str">
        <f>IF('Eff Conc.'!K31="", " ", 'Eff Conc.'!$D31*'Eff Conc.'!K31*3.78)</f>
        <v xml:space="preserve"> </v>
      </c>
      <c r="L31" s="272" t="str">
        <f>IF('Eff Conc.'!L31="", " ", 'Eff Conc.'!$D31*'Eff Conc.'!L31*3.78)</f>
        <v xml:space="preserve"> </v>
      </c>
      <c r="M31" s="272" t="str">
        <f>IF('Eff Conc.'!M31="", " ", 'Eff Conc.'!$D31*'Eff Conc.'!M31*3.78)</f>
        <v xml:space="preserve"> </v>
      </c>
      <c r="N31" s="272" t="str">
        <f>IF('Eff Conc.'!N31="", " ", 'Eff Conc.'!$D31*'Eff Conc.'!N31*3.78)</f>
        <v xml:space="preserve"> </v>
      </c>
      <c r="O31" s="272" t="str">
        <f>IF('Eff Conc.'!O31="", " ", 'Eff Conc.'!$D31*'Eff Conc.'!O31*3.78)</f>
        <v xml:space="preserve"> </v>
      </c>
      <c r="P31" s="272" t="str">
        <f>IF('Eff Conc.'!P31="", " ", 'Eff Conc.'!$E31*'Eff Conc.'!P31*3.78)</f>
        <v xml:space="preserve"> </v>
      </c>
      <c r="Q31" s="289" t="str">
        <f>IF('Eff Conc.'!U31="", " ", 'Eff Conc.'!$D31*'Eff Conc.'!U31*3.78)</f>
        <v xml:space="preserve"> </v>
      </c>
    </row>
    <row r="32" spans="1:17" ht="15" customHeight="1" x14ac:dyDescent="0.25">
      <c r="A32" s="288">
        <f>'Eff Conc.'!A32</f>
        <v>0</v>
      </c>
      <c r="B32" s="87">
        <f>'Eff Conc.'!B32</f>
        <v>0</v>
      </c>
      <c r="C32" s="129">
        <f>'Eff Conc.'!C32</f>
        <v>0</v>
      </c>
      <c r="D32" s="237">
        <f>'Eff Conc.'!D32</f>
        <v>0</v>
      </c>
      <c r="E32" s="237">
        <f>'Eff Conc.'!E32</f>
        <v>0</v>
      </c>
      <c r="F32" s="272" t="str">
        <f>IF(OR('Eff Conc.'!F32=0,'Eff Conc.'!F32=""), " ", 'Eff Conc.'!$D32*'Eff Conc.'!F32*3.78)</f>
        <v xml:space="preserve"> </v>
      </c>
      <c r="G32" s="272" t="str">
        <f>IF(OR('Eff Conc.'!G32=0,'Eff Conc.'!G32=""), " ", 'Eff Conc.'!$D32*'Eff Conc.'!G32*3.78)</f>
        <v xml:space="preserve"> </v>
      </c>
      <c r="H32" s="272" t="str">
        <f>IF('Eff Conc.'!H32="", " ", 'Eff Conc.'!$D32*'Eff Conc.'!H32*3.78)</f>
        <v xml:space="preserve"> </v>
      </c>
      <c r="I32" s="272" t="str">
        <f>IF('Eff Conc.'!I32="", " ", 'Eff Conc.'!$D32*'Eff Conc.'!I32*3.78)</f>
        <v xml:space="preserve"> </v>
      </c>
      <c r="J32" s="272" t="str">
        <f>IF('Eff Conc.'!J32="", " ", 'Eff Conc.'!$D32*'Eff Conc.'!J32*3.78)</f>
        <v xml:space="preserve"> </v>
      </c>
      <c r="K32" s="272" t="str">
        <f>IF('Eff Conc.'!K32="", " ", 'Eff Conc.'!$D32*'Eff Conc.'!K32*3.78)</f>
        <v xml:space="preserve"> </v>
      </c>
      <c r="L32" s="272" t="str">
        <f>IF('Eff Conc.'!L32="", " ", 'Eff Conc.'!$D32*'Eff Conc.'!L32*3.78)</f>
        <v xml:space="preserve"> </v>
      </c>
      <c r="M32" s="272" t="str">
        <f>IF('Eff Conc.'!M32="", " ", 'Eff Conc.'!$D32*'Eff Conc.'!M32*3.78)</f>
        <v xml:space="preserve"> </v>
      </c>
      <c r="N32" s="272" t="str">
        <f>IF('Eff Conc.'!N32="", " ", 'Eff Conc.'!$D32*'Eff Conc.'!N32*3.78)</f>
        <v xml:space="preserve"> </v>
      </c>
      <c r="O32" s="272" t="str">
        <f>IF('Eff Conc.'!O32="", " ", 'Eff Conc.'!$D32*'Eff Conc.'!O32*3.78)</f>
        <v xml:space="preserve"> </v>
      </c>
      <c r="P32" s="272" t="str">
        <f>IF('Eff Conc.'!P32="", " ", 'Eff Conc.'!$E32*'Eff Conc.'!P32*3.78)</f>
        <v xml:space="preserve"> </v>
      </c>
      <c r="Q32" s="289" t="str">
        <f>IF('Eff Conc.'!U32="", " ", 'Eff Conc.'!$D32*'Eff Conc.'!U32*3.78)</f>
        <v xml:space="preserve"> </v>
      </c>
    </row>
    <row r="33" spans="1:17" ht="15" customHeight="1" x14ac:dyDescent="0.25">
      <c r="A33" s="288">
        <f>'Eff Conc.'!A33</f>
        <v>0</v>
      </c>
      <c r="B33" s="87">
        <f>'Eff Conc.'!B33</f>
        <v>0</v>
      </c>
      <c r="C33" s="129">
        <f>'Eff Conc.'!C33</f>
        <v>0</v>
      </c>
      <c r="D33" s="237">
        <f>'Eff Conc.'!D33</f>
        <v>0</v>
      </c>
      <c r="E33" s="237">
        <f>'Eff Conc.'!E33</f>
        <v>0</v>
      </c>
      <c r="F33" s="272" t="str">
        <f>IF(OR('Eff Conc.'!F33=0,'Eff Conc.'!F33=""), " ", 'Eff Conc.'!$D33*'Eff Conc.'!F33*3.78)</f>
        <v xml:space="preserve"> </v>
      </c>
      <c r="G33" s="272" t="str">
        <f>IF(OR('Eff Conc.'!G33=0,'Eff Conc.'!G33=""), " ", 'Eff Conc.'!$D33*'Eff Conc.'!G33*3.78)</f>
        <v xml:space="preserve"> </v>
      </c>
      <c r="H33" s="272" t="str">
        <f>IF('Eff Conc.'!H33="", " ", 'Eff Conc.'!$D33*'Eff Conc.'!H33*3.78)</f>
        <v xml:space="preserve"> </v>
      </c>
      <c r="I33" s="272" t="str">
        <f>IF('Eff Conc.'!I33="", " ", 'Eff Conc.'!$D33*'Eff Conc.'!I33*3.78)</f>
        <v xml:space="preserve"> </v>
      </c>
      <c r="J33" s="272" t="str">
        <f>IF('Eff Conc.'!J33="", " ", 'Eff Conc.'!$D33*'Eff Conc.'!J33*3.78)</f>
        <v xml:space="preserve"> </v>
      </c>
      <c r="K33" s="272" t="str">
        <f>IF('Eff Conc.'!K33="", " ", 'Eff Conc.'!$D33*'Eff Conc.'!K33*3.78)</f>
        <v xml:space="preserve"> </v>
      </c>
      <c r="L33" s="272" t="str">
        <f>IF('Eff Conc.'!L33="", " ", 'Eff Conc.'!$D33*'Eff Conc.'!L33*3.78)</f>
        <v xml:space="preserve"> </v>
      </c>
      <c r="M33" s="272" t="str">
        <f>IF('Eff Conc.'!M33="", " ", 'Eff Conc.'!$D33*'Eff Conc.'!M33*3.78)</f>
        <v xml:space="preserve"> </v>
      </c>
      <c r="N33" s="272" t="str">
        <f>IF('Eff Conc.'!N33="", " ", 'Eff Conc.'!$D33*'Eff Conc.'!N33*3.78)</f>
        <v xml:space="preserve"> </v>
      </c>
      <c r="O33" s="272" t="str">
        <f>IF('Eff Conc.'!O33="", " ", 'Eff Conc.'!$D33*'Eff Conc.'!O33*3.78)</f>
        <v xml:space="preserve"> </v>
      </c>
      <c r="P33" s="272" t="str">
        <f>IF('Eff Conc.'!P33="", " ", 'Eff Conc.'!$E33*'Eff Conc.'!P33*3.78)</f>
        <v xml:space="preserve"> </v>
      </c>
      <c r="Q33" s="289" t="str">
        <f>IF('Eff Conc.'!U33="", " ", 'Eff Conc.'!$D33*'Eff Conc.'!U33*3.78)</f>
        <v xml:space="preserve"> </v>
      </c>
    </row>
    <row r="34" spans="1:17" ht="15" customHeight="1" x14ac:dyDescent="0.25">
      <c r="A34" s="288">
        <f>'Eff Conc.'!A34</f>
        <v>0</v>
      </c>
      <c r="B34" s="87">
        <f>'Eff Conc.'!B34</f>
        <v>0</v>
      </c>
      <c r="C34" s="129">
        <f>'Eff Conc.'!C34</f>
        <v>0</v>
      </c>
      <c r="D34" s="237">
        <f>'Eff Conc.'!D34</f>
        <v>0</v>
      </c>
      <c r="E34" s="237">
        <f>'Eff Conc.'!E34</f>
        <v>0</v>
      </c>
      <c r="F34" s="272" t="str">
        <f>IF(OR('Eff Conc.'!F34=0,'Eff Conc.'!F34=""), " ", 'Eff Conc.'!$D34*'Eff Conc.'!F34*3.78)</f>
        <v xml:space="preserve"> </v>
      </c>
      <c r="G34" s="272" t="str">
        <f>IF(OR('Eff Conc.'!G34=0,'Eff Conc.'!G34=""), " ", 'Eff Conc.'!$D34*'Eff Conc.'!G34*3.78)</f>
        <v xml:space="preserve"> </v>
      </c>
      <c r="H34" s="272" t="str">
        <f>IF('Eff Conc.'!H34="", " ", 'Eff Conc.'!$D34*'Eff Conc.'!H34*3.78)</f>
        <v xml:space="preserve"> </v>
      </c>
      <c r="I34" s="272" t="str">
        <f>IF('Eff Conc.'!I34="", " ", 'Eff Conc.'!$D34*'Eff Conc.'!I34*3.78)</f>
        <v xml:space="preserve"> </v>
      </c>
      <c r="J34" s="272" t="str">
        <f>IF('Eff Conc.'!J34="", " ", 'Eff Conc.'!$D34*'Eff Conc.'!J34*3.78)</f>
        <v xml:space="preserve"> </v>
      </c>
      <c r="K34" s="272" t="str">
        <f>IF('Eff Conc.'!K34="", " ", 'Eff Conc.'!$D34*'Eff Conc.'!K34*3.78)</f>
        <v xml:space="preserve"> </v>
      </c>
      <c r="L34" s="272" t="str">
        <f>IF('Eff Conc.'!L34="", " ", 'Eff Conc.'!$D34*'Eff Conc.'!L34*3.78)</f>
        <v xml:space="preserve"> </v>
      </c>
      <c r="M34" s="272" t="str">
        <f>IF('Eff Conc.'!M34="", " ", 'Eff Conc.'!$D34*'Eff Conc.'!M34*3.78)</f>
        <v xml:space="preserve"> </v>
      </c>
      <c r="N34" s="272" t="str">
        <f>IF('Eff Conc.'!N34="", " ", 'Eff Conc.'!$D34*'Eff Conc.'!N34*3.78)</f>
        <v xml:space="preserve"> </v>
      </c>
      <c r="O34" s="272" t="str">
        <f>IF('Eff Conc.'!O34="", " ", 'Eff Conc.'!$D34*'Eff Conc.'!O34*3.78)</f>
        <v xml:space="preserve"> </v>
      </c>
      <c r="P34" s="272" t="str">
        <f>IF('Eff Conc.'!P34="", " ", 'Eff Conc.'!$E34*'Eff Conc.'!P34*3.78)</f>
        <v xml:space="preserve"> </v>
      </c>
      <c r="Q34" s="289" t="str">
        <f>IF('Eff Conc.'!U34="", " ", 'Eff Conc.'!$D34*'Eff Conc.'!U34*3.78)</f>
        <v xml:space="preserve"> </v>
      </c>
    </row>
    <row r="35" spans="1:17" ht="15" customHeight="1" x14ac:dyDescent="0.25">
      <c r="A35" s="288">
        <f>'Eff Conc.'!A35</f>
        <v>0</v>
      </c>
      <c r="B35" s="87">
        <f>'Eff Conc.'!B35</f>
        <v>0</v>
      </c>
      <c r="C35" s="129">
        <f>'Eff Conc.'!C35</f>
        <v>0</v>
      </c>
      <c r="D35" s="237">
        <f>'Eff Conc.'!D35</f>
        <v>0</v>
      </c>
      <c r="E35" s="237">
        <f>'Eff Conc.'!E35</f>
        <v>0</v>
      </c>
      <c r="F35" s="272" t="str">
        <f>IF(OR('Eff Conc.'!F35=0,'Eff Conc.'!F35=""), " ", 'Eff Conc.'!$D35*'Eff Conc.'!F35*3.78)</f>
        <v xml:space="preserve"> </v>
      </c>
      <c r="G35" s="272" t="str">
        <f>IF(OR('Eff Conc.'!G35=0,'Eff Conc.'!G35=""), " ", 'Eff Conc.'!$D35*'Eff Conc.'!G35*3.78)</f>
        <v xml:space="preserve"> </v>
      </c>
      <c r="H35" s="272" t="str">
        <f>IF('Eff Conc.'!H35="", " ", 'Eff Conc.'!$D35*'Eff Conc.'!H35*3.78)</f>
        <v xml:space="preserve"> </v>
      </c>
      <c r="I35" s="272" t="str">
        <f>IF('Eff Conc.'!I35="", " ", 'Eff Conc.'!$D35*'Eff Conc.'!I35*3.78)</f>
        <v xml:space="preserve"> </v>
      </c>
      <c r="J35" s="272" t="str">
        <f>IF('Eff Conc.'!J35="", " ", 'Eff Conc.'!$D35*'Eff Conc.'!J35*3.78)</f>
        <v xml:space="preserve"> </v>
      </c>
      <c r="K35" s="272" t="str">
        <f>IF('Eff Conc.'!K35="", " ", 'Eff Conc.'!$D35*'Eff Conc.'!K35*3.78)</f>
        <v xml:space="preserve"> </v>
      </c>
      <c r="L35" s="272" t="str">
        <f>IF('Eff Conc.'!L35="", " ", 'Eff Conc.'!$D35*'Eff Conc.'!L35*3.78)</f>
        <v xml:space="preserve"> </v>
      </c>
      <c r="M35" s="272" t="str">
        <f>IF('Eff Conc.'!M35="", " ", 'Eff Conc.'!$D35*'Eff Conc.'!M35*3.78)</f>
        <v xml:space="preserve"> </v>
      </c>
      <c r="N35" s="272" t="str">
        <f>IF('Eff Conc.'!N35="", " ", 'Eff Conc.'!$D35*'Eff Conc.'!N35*3.78)</f>
        <v xml:space="preserve"> </v>
      </c>
      <c r="O35" s="272" t="str">
        <f>IF('Eff Conc.'!O35="", " ", 'Eff Conc.'!$D35*'Eff Conc.'!O35*3.78)</f>
        <v xml:space="preserve"> </v>
      </c>
      <c r="P35" s="272" t="str">
        <f>IF('Eff Conc.'!P35="", " ", 'Eff Conc.'!$E35*'Eff Conc.'!P35*3.78)</f>
        <v xml:space="preserve"> </v>
      </c>
      <c r="Q35" s="289" t="str">
        <f>IF('Eff Conc.'!U35="", " ", 'Eff Conc.'!$D35*'Eff Conc.'!U35*3.78)</f>
        <v xml:space="preserve"> </v>
      </c>
    </row>
    <row r="36" spans="1:17" ht="15" customHeight="1" x14ac:dyDescent="0.25">
      <c r="A36" s="288">
        <f>'Eff Conc.'!A36</f>
        <v>0</v>
      </c>
      <c r="B36" s="87">
        <f>'Eff Conc.'!B36</f>
        <v>0</v>
      </c>
      <c r="C36" s="129">
        <f>'Eff Conc.'!C36</f>
        <v>0</v>
      </c>
      <c r="D36" s="237">
        <f>'Eff Conc.'!D36</f>
        <v>0</v>
      </c>
      <c r="E36" s="237">
        <f>'Eff Conc.'!E36</f>
        <v>0</v>
      </c>
      <c r="F36" s="272" t="str">
        <f>IF(OR('Eff Conc.'!F36=0,'Eff Conc.'!F36=""), " ", 'Eff Conc.'!$D36*'Eff Conc.'!F36*3.78)</f>
        <v xml:space="preserve"> </v>
      </c>
      <c r="G36" s="272" t="str">
        <f>IF(OR('Eff Conc.'!G36=0,'Eff Conc.'!G36=""), " ", 'Eff Conc.'!$D36*'Eff Conc.'!G36*3.78)</f>
        <v xml:space="preserve"> </v>
      </c>
      <c r="H36" s="272" t="str">
        <f>IF('Eff Conc.'!H36="", " ", 'Eff Conc.'!$D36*'Eff Conc.'!H36*3.78)</f>
        <v xml:space="preserve"> </v>
      </c>
      <c r="I36" s="272" t="str">
        <f>IF('Eff Conc.'!I36="", " ", 'Eff Conc.'!$D36*'Eff Conc.'!I36*3.78)</f>
        <v xml:space="preserve"> </v>
      </c>
      <c r="J36" s="272" t="str">
        <f>IF('Eff Conc.'!J36="", " ", 'Eff Conc.'!$D36*'Eff Conc.'!J36*3.78)</f>
        <v xml:space="preserve"> </v>
      </c>
      <c r="K36" s="272" t="str">
        <f>IF('Eff Conc.'!K36="", " ", 'Eff Conc.'!$D36*'Eff Conc.'!K36*3.78)</f>
        <v xml:space="preserve"> </v>
      </c>
      <c r="L36" s="272" t="str">
        <f>IF('Eff Conc.'!L36="", " ", 'Eff Conc.'!$D36*'Eff Conc.'!L36*3.78)</f>
        <v xml:space="preserve"> </v>
      </c>
      <c r="M36" s="272" t="str">
        <f>IF('Eff Conc.'!M36="", " ", 'Eff Conc.'!$D36*'Eff Conc.'!M36*3.78)</f>
        <v xml:space="preserve"> </v>
      </c>
      <c r="N36" s="272" t="str">
        <f>IF('Eff Conc.'!N36="", " ", 'Eff Conc.'!$D36*'Eff Conc.'!N36*3.78)</f>
        <v xml:space="preserve"> </v>
      </c>
      <c r="O36" s="272" t="str">
        <f>IF('Eff Conc.'!O36="", " ", 'Eff Conc.'!$D36*'Eff Conc.'!O36*3.78)</f>
        <v xml:space="preserve"> </v>
      </c>
      <c r="P36" s="272" t="str">
        <f>IF('Eff Conc.'!P36="", " ", 'Eff Conc.'!$E36*'Eff Conc.'!P36*3.78)</f>
        <v xml:space="preserve"> </v>
      </c>
      <c r="Q36" s="289" t="str">
        <f>IF('Eff Conc.'!U36="", " ", 'Eff Conc.'!$D36*'Eff Conc.'!U36*3.78)</f>
        <v xml:space="preserve"> </v>
      </c>
    </row>
    <row r="37" spans="1:17" ht="15" customHeight="1" x14ac:dyDescent="0.25">
      <c r="A37" s="288">
        <f>'Eff Conc.'!A37</f>
        <v>0</v>
      </c>
      <c r="B37" s="87">
        <f>'Eff Conc.'!B37</f>
        <v>0</v>
      </c>
      <c r="C37" s="129">
        <f>'Eff Conc.'!C37</f>
        <v>0</v>
      </c>
      <c r="D37" s="237">
        <f>'Eff Conc.'!D37</f>
        <v>0</v>
      </c>
      <c r="E37" s="237">
        <f>'Eff Conc.'!E37</f>
        <v>0</v>
      </c>
      <c r="F37" s="272" t="str">
        <f>IF(OR('Eff Conc.'!F37=0,'Eff Conc.'!F37=""), " ", 'Eff Conc.'!$D37*'Eff Conc.'!F37*3.78)</f>
        <v xml:space="preserve"> </v>
      </c>
      <c r="G37" s="272" t="str">
        <f>IF(OR('Eff Conc.'!G37=0,'Eff Conc.'!G37=""), " ", 'Eff Conc.'!$D37*'Eff Conc.'!G37*3.78)</f>
        <v xml:space="preserve"> </v>
      </c>
      <c r="H37" s="272" t="str">
        <f>IF('Eff Conc.'!H37="", " ", 'Eff Conc.'!$D37*'Eff Conc.'!H37*3.78)</f>
        <v xml:space="preserve"> </v>
      </c>
      <c r="I37" s="272" t="str">
        <f>IF('Eff Conc.'!I37="", " ", 'Eff Conc.'!$D37*'Eff Conc.'!I37*3.78)</f>
        <v xml:space="preserve"> </v>
      </c>
      <c r="J37" s="272" t="str">
        <f>IF('Eff Conc.'!J37="", " ", 'Eff Conc.'!$D37*'Eff Conc.'!J37*3.78)</f>
        <v xml:space="preserve"> </v>
      </c>
      <c r="K37" s="272" t="str">
        <f>IF('Eff Conc.'!K37="", " ", 'Eff Conc.'!$D37*'Eff Conc.'!K37*3.78)</f>
        <v xml:space="preserve"> </v>
      </c>
      <c r="L37" s="272" t="str">
        <f>IF('Eff Conc.'!L37="", " ", 'Eff Conc.'!$D37*'Eff Conc.'!L37*3.78)</f>
        <v xml:space="preserve"> </v>
      </c>
      <c r="M37" s="272" t="str">
        <f>IF('Eff Conc.'!M37="", " ", 'Eff Conc.'!$D37*'Eff Conc.'!M37*3.78)</f>
        <v xml:space="preserve"> </v>
      </c>
      <c r="N37" s="272" t="str">
        <f>IF('Eff Conc.'!N37="", " ", 'Eff Conc.'!$D37*'Eff Conc.'!N37*3.78)</f>
        <v xml:space="preserve"> </v>
      </c>
      <c r="O37" s="272" t="str">
        <f>IF('Eff Conc.'!O37="", " ", 'Eff Conc.'!$D37*'Eff Conc.'!O37*3.78)</f>
        <v xml:space="preserve"> </v>
      </c>
      <c r="P37" s="272" t="str">
        <f>IF('Eff Conc.'!P37="", " ", 'Eff Conc.'!$E37*'Eff Conc.'!P37*3.78)</f>
        <v xml:space="preserve"> </v>
      </c>
      <c r="Q37" s="289" t="str">
        <f>IF('Eff Conc.'!U37="", " ", 'Eff Conc.'!$D37*'Eff Conc.'!U37*3.78)</f>
        <v xml:space="preserve"> </v>
      </c>
    </row>
    <row r="38" spans="1:17" ht="15" customHeight="1" x14ac:dyDescent="0.25">
      <c r="A38" s="288">
        <f>'Eff Conc.'!A38</f>
        <v>0</v>
      </c>
      <c r="B38" s="87">
        <f>'Eff Conc.'!B38</f>
        <v>0</v>
      </c>
      <c r="C38" s="129">
        <f>'Eff Conc.'!C38</f>
        <v>0</v>
      </c>
      <c r="D38" s="237">
        <f>'Eff Conc.'!D38</f>
        <v>0</v>
      </c>
      <c r="E38" s="237">
        <f>'Eff Conc.'!E38</f>
        <v>0</v>
      </c>
      <c r="F38" s="272" t="str">
        <f>IF(OR('Eff Conc.'!F38=0,'Eff Conc.'!F38=""), " ", 'Eff Conc.'!$D38*'Eff Conc.'!F38*3.78)</f>
        <v xml:space="preserve"> </v>
      </c>
      <c r="G38" s="272" t="str">
        <f>IF(OR('Eff Conc.'!G38=0,'Eff Conc.'!G38=""), " ", 'Eff Conc.'!$D38*'Eff Conc.'!G38*3.78)</f>
        <v xml:space="preserve"> </v>
      </c>
      <c r="H38" s="272" t="str">
        <f>IF('Eff Conc.'!H38="", " ", 'Eff Conc.'!$D38*'Eff Conc.'!H38*3.78)</f>
        <v xml:space="preserve"> </v>
      </c>
      <c r="I38" s="272" t="str">
        <f>IF('Eff Conc.'!I38="", " ", 'Eff Conc.'!$D38*'Eff Conc.'!I38*3.78)</f>
        <v xml:space="preserve"> </v>
      </c>
      <c r="J38" s="272" t="str">
        <f>IF('Eff Conc.'!J38="", " ", 'Eff Conc.'!$D38*'Eff Conc.'!J38*3.78)</f>
        <v xml:space="preserve"> </v>
      </c>
      <c r="K38" s="272" t="str">
        <f>IF('Eff Conc.'!K38="", " ", 'Eff Conc.'!$D38*'Eff Conc.'!K38*3.78)</f>
        <v xml:space="preserve"> </v>
      </c>
      <c r="L38" s="272" t="str">
        <f>IF('Eff Conc.'!L38="", " ", 'Eff Conc.'!$D38*'Eff Conc.'!L38*3.78)</f>
        <v xml:space="preserve"> </v>
      </c>
      <c r="M38" s="272" t="str">
        <f>IF('Eff Conc.'!M38="", " ", 'Eff Conc.'!$D38*'Eff Conc.'!M38*3.78)</f>
        <v xml:space="preserve"> </v>
      </c>
      <c r="N38" s="272" t="str">
        <f>IF('Eff Conc.'!N38="", " ", 'Eff Conc.'!$D38*'Eff Conc.'!N38*3.78)</f>
        <v xml:space="preserve"> </v>
      </c>
      <c r="O38" s="272" t="str">
        <f>IF('Eff Conc.'!O38="", " ", 'Eff Conc.'!$D38*'Eff Conc.'!O38*3.78)</f>
        <v xml:space="preserve"> </v>
      </c>
      <c r="P38" s="272" t="str">
        <f>IF('Eff Conc.'!P38="", " ", 'Eff Conc.'!$E38*'Eff Conc.'!P38*3.78)</f>
        <v xml:space="preserve"> </v>
      </c>
      <c r="Q38" s="289" t="str">
        <f>IF('Eff Conc.'!U38="", " ", 'Eff Conc.'!$D38*'Eff Conc.'!U38*3.78)</f>
        <v xml:space="preserve"> </v>
      </c>
    </row>
    <row r="39" spans="1:17" ht="15" customHeight="1" x14ac:dyDescent="0.25">
      <c r="A39" s="288">
        <f>'Eff Conc.'!A39</f>
        <v>0</v>
      </c>
      <c r="B39" s="87">
        <f>'Eff Conc.'!B39</f>
        <v>0</v>
      </c>
      <c r="C39" s="129">
        <f>'Eff Conc.'!C39</f>
        <v>0</v>
      </c>
      <c r="D39" s="237">
        <f>'Eff Conc.'!D39</f>
        <v>0</v>
      </c>
      <c r="E39" s="237">
        <f>'Eff Conc.'!E39</f>
        <v>0</v>
      </c>
      <c r="F39" s="272" t="str">
        <f>IF(OR('Eff Conc.'!F39=0,'Eff Conc.'!F39=""), " ", 'Eff Conc.'!$D39*'Eff Conc.'!F39*3.78)</f>
        <v xml:space="preserve"> </v>
      </c>
      <c r="G39" s="272" t="str">
        <f>IF(OR('Eff Conc.'!G39=0,'Eff Conc.'!G39=""), " ", 'Eff Conc.'!$D39*'Eff Conc.'!G39*3.78)</f>
        <v xml:space="preserve"> </v>
      </c>
      <c r="H39" s="272" t="str">
        <f>IF('Eff Conc.'!H39="", " ", 'Eff Conc.'!$D39*'Eff Conc.'!H39*3.78)</f>
        <v xml:space="preserve"> </v>
      </c>
      <c r="I39" s="272" t="str">
        <f>IF('Eff Conc.'!I39="", " ", 'Eff Conc.'!$D39*'Eff Conc.'!I39*3.78)</f>
        <v xml:space="preserve"> </v>
      </c>
      <c r="J39" s="272" t="str">
        <f>IF('Eff Conc.'!J39="", " ", 'Eff Conc.'!$D39*'Eff Conc.'!J39*3.78)</f>
        <v xml:space="preserve"> </v>
      </c>
      <c r="K39" s="272" t="str">
        <f>IF('Eff Conc.'!K39="", " ", 'Eff Conc.'!$D39*'Eff Conc.'!K39*3.78)</f>
        <v xml:space="preserve"> </v>
      </c>
      <c r="L39" s="272" t="str">
        <f>IF('Eff Conc.'!L39="", " ", 'Eff Conc.'!$D39*'Eff Conc.'!L39*3.78)</f>
        <v xml:space="preserve"> </v>
      </c>
      <c r="M39" s="272" t="str">
        <f>IF('Eff Conc.'!M39="", " ", 'Eff Conc.'!$D39*'Eff Conc.'!M39*3.78)</f>
        <v xml:space="preserve"> </v>
      </c>
      <c r="N39" s="272" t="str">
        <f>IF('Eff Conc.'!N39="", " ", 'Eff Conc.'!$D39*'Eff Conc.'!N39*3.78)</f>
        <v xml:space="preserve"> </v>
      </c>
      <c r="O39" s="272" t="str">
        <f>IF('Eff Conc.'!O39="", " ", 'Eff Conc.'!$D39*'Eff Conc.'!O39*3.78)</f>
        <v xml:space="preserve"> </v>
      </c>
      <c r="P39" s="272" t="str">
        <f>IF('Eff Conc.'!P39="", " ", 'Eff Conc.'!$E39*'Eff Conc.'!P39*3.78)</f>
        <v xml:space="preserve"> </v>
      </c>
      <c r="Q39" s="289" t="str">
        <f>IF('Eff Conc.'!U39="", " ", 'Eff Conc.'!$D39*'Eff Conc.'!U39*3.78)</f>
        <v xml:space="preserve"> </v>
      </c>
    </row>
    <row r="40" spans="1:17" ht="15" customHeight="1" x14ac:dyDescent="0.25">
      <c r="A40" s="288">
        <f>'Eff Conc.'!A40</f>
        <v>0</v>
      </c>
      <c r="B40" s="87">
        <f>'Eff Conc.'!B40</f>
        <v>0</v>
      </c>
      <c r="C40" s="129">
        <f>'Eff Conc.'!C40</f>
        <v>0</v>
      </c>
      <c r="D40" s="237">
        <f>'Eff Conc.'!D40</f>
        <v>0</v>
      </c>
      <c r="E40" s="237">
        <f>'Eff Conc.'!E40</f>
        <v>0</v>
      </c>
      <c r="F40" s="272" t="str">
        <f>IF(OR('Eff Conc.'!F40=0,'Eff Conc.'!F40=""), " ", 'Eff Conc.'!$D40*'Eff Conc.'!F40*3.78)</f>
        <v xml:space="preserve"> </v>
      </c>
      <c r="G40" s="272" t="str">
        <f>IF(OR('Eff Conc.'!G40=0,'Eff Conc.'!G40=""), " ", 'Eff Conc.'!$D40*'Eff Conc.'!G40*3.78)</f>
        <v xml:space="preserve"> </v>
      </c>
      <c r="H40" s="272" t="str">
        <f>IF('Eff Conc.'!H40="", " ", 'Eff Conc.'!$D40*'Eff Conc.'!H40*3.78)</f>
        <v xml:space="preserve"> </v>
      </c>
      <c r="I40" s="272" t="str">
        <f>IF('Eff Conc.'!I40="", " ", 'Eff Conc.'!$D40*'Eff Conc.'!I40*3.78)</f>
        <v xml:space="preserve"> </v>
      </c>
      <c r="J40" s="272" t="str">
        <f>IF('Eff Conc.'!J40="", " ", 'Eff Conc.'!$D40*'Eff Conc.'!J40*3.78)</f>
        <v xml:space="preserve"> </v>
      </c>
      <c r="K40" s="272" t="str">
        <f>IF('Eff Conc.'!K40="", " ", 'Eff Conc.'!$D40*'Eff Conc.'!K40*3.78)</f>
        <v xml:space="preserve"> </v>
      </c>
      <c r="L40" s="272" t="str">
        <f>IF('Eff Conc.'!L40="", " ", 'Eff Conc.'!$D40*'Eff Conc.'!L40*3.78)</f>
        <v xml:space="preserve"> </v>
      </c>
      <c r="M40" s="272" t="str">
        <f>IF('Eff Conc.'!M40="", " ", 'Eff Conc.'!$D40*'Eff Conc.'!M40*3.78)</f>
        <v xml:space="preserve"> </v>
      </c>
      <c r="N40" s="272" t="str">
        <f>IF('Eff Conc.'!N40="", " ", 'Eff Conc.'!$D40*'Eff Conc.'!N40*3.78)</f>
        <v xml:space="preserve"> </v>
      </c>
      <c r="O40" s="272" t="str">
        <f>IF('Eff Conc.'!O40="", " ", 'Eff Conc.'!$D40*'Eff Conc.'!O40*3.78)</f>
        <v xml:space="preserve"> </v>
      </c>
      <c r="P40" s="272" t="str">
        <f>IF('Eff Conc.'!P40="", " ", 'Eff Conc.'!$E40*'Eff Conc.'!P40*3.78)</f>
        <v xml:space="preserve"> </v>
      </c>
      <c r="Q40" s="289" t="str">
        <f>IF('Eff Conc.'!U40="", " ", 'Eff Conc.'!$D40*'Eff Conc.'!U40*3.78)</f>
        <v xml:space="preserve"> </v>
      </c>
    </row>
    <row r="41" spans="1:17" ht="15" customHeight="1" x14ac:dyDescent="0.25">
      <c r="A41" s="288">
        <f>'Eff Conc.'!A41</f>
        <v>0</v>
      </c>
      <c r="B41" s="87">
        <f>'Eff Conc.'!B41</f>
        <v>0</v>
      </c>
      <c r="C41" s="129">
        <f>'Eff Conc.'!C41</f>
        <v>0</v>
      </c>
      <c r="D41" s="237">
        <f>'Eff Conc.'!D41</f>
        <v>0</v>
      </c>
      <c r="E41" s="237">
        <f>'Eff Conc.'!E41</f>
        <v>0</v>
      </c>
      <c r="F41" s="272" t="str">
        <f>IF(OR('Eff Conc.'!F41=0,'Eff Conc.'!F41=""), " ", 'Eff Conc.'!$D41*'Eff Conc.'!F41*3.78)</f>
        <v xml:space="preserve"> </v>
      </c>
      <c r="G41" s="272" t="str">
        <f>IF(OR('Eff Conc.'!G41=0,'Eff Conc.'!G41=""), " ", 'Eff Conc.'!$D41*'Eff Conc.'!G41*3.78)</f>
        <v xml:space="preserve"> </v>
      </c>
      <c r="H41" s="272" t="str">
        <f>IF('Eff Conc.'!H41="", " ", 'Eff Conc.'!$D41*'Eff Conc.'!H41*3.78)</f>
        <v xml:space="preserve"> </v>
      </c>
      <c r="I41" s="272" t="str">
        <f>IF('Eff Conc.'!I41="", " ", 'Eff Conc.'!$D41*'Eff Conc.'!I41*3.78)</f>
        <v xml:space="preserve"> </v>
      </c>
      <c r="J41" s="272" t="str">
        <f>IF('Eff Conc.'!J41="", " ", 'Eff Conc.'!$D41*'Eff Conc.'!J41*3.78)</f>
        <v xml:space="preserve"> </v>
      </c>
      <c r="K41" s="272" t="str">
        <f>IF('Eff Conc.'!K41="", " ", 'Eff Conc.'!$D41*'Eff Conc.'!K41*3.78)</f>
        <v xml:space="preserve"> </v>
      </c>
      <c r="L41" s="272" t="str">
        <f>IF('Eff Conc.'!L41="", " ", 'Eff Conc.'!$D41*'Eff Conc.'!L41*3.78)</f>
        <v xml:space="preserve"> </v>
      </c>
      <c r="M41" s="272" t="str">
        <f>IF('Eff Conc.'!M41="", " ", 'Eff Conc.'!$D41*'Eff Conc.'!M41*3.78)</f>
        <v xml:space="preserve"> </v>
      </c>
      <c r="N41" s="272" t="str">
        <f>IF('Eff Conc.'!N41="", " ", 'Eff Conc.'!$D41*'Eff Conc.'!N41*3.78)</f>
        <v xml:space="preserve"> </v>
      </c>
      <c r="O41" s="272" t="str">
        <f>IF('Eff Conc.'!O41="", " ", 'Eff Conc.'!$D41*'Eff Conc.'!O41*3.78)</f>
        <v xml:space="preserve"> </v>
      </c>
      <c r="P41" s="272" t="str">
        <f>IF('Eff Conc.'!P41="", " ", 'Eff Conc.'!$E41*'Eff Conc.'!P41*3.78)</f>
        <v xml:space="preserve"> </v>
      </c>
      <c r="Q41" s="289" t="str">
        <f>IF('Eff Conc.'!U41="", " ", 'Eff Conc.'!$D41*'Eff Conc.'!U41*3.78)</f>
        <v xml:space="preserve"> </v>
      </c>
    </row>
    <row r="42" spans="1:17" ht="15" customHeight="1" x14ac:dyDescent="0.25">
      <c r="A42" s="288">
        <f>'Eff Conc.'!A42</f>
        <v>0</v>
      </c>
      <c r="B42" s="87">
        <f>'Eff Conc.'!B42</f>
        <v>0</v>
      </c>
      <c r="C42" s="129">
        <f>'Eff Conc.'!C42</f>
        <v>0</v>
      </c>
      <c r="D42" s="237">
        <f>'Eff Conc.'!D42</f>
        <v>0</v>
      </c>
      <c r="E42" s="237">
        <f>'Eff Conc.'!E42</f>
        <v>0</v>
      </c>
      <c r="F42" s="272" t="str">
        <f>IF(OR('Eff Conc.'!F42=0,'Eff Conc.'!F42=""), " ", 'Eff Conc.'!$D42*'Eff Conc.'!F42*3.78)</f>
        <v xml:space="preserve"> </v>
      </c>
      <c r="G42" s="272" t="str">
        <f>IF(OR('Eff Conc.'!G42=0,'Eff Conc.'!G42=""), " ", 'Eff Conc.'!$D42*'Eff Conc.'!G42*3.78)</f>
        <v xml:space="preserve"> </v>
      </c>
      <c r="H42" s="272" t="str">
        <f>IF('Eff Conc.'!H42="", " ", 'Eff Conc.'!$D42*'Eff Conc.'!H42*3.78)</f>
        <v xml:space="preserve"> </v>
      </c>
      <c r="I42" s="272" t="str">
        <f>IF('Eff Conc.'!I42="", " ", 'Eff Conc.'!$D42*'Eff Conc.'!I42*3.78)</f>
        <v xml:space="preserve"> </v>
      </c>
      <c r="J42" s="272" t="str">
        <f>IF('Eff Conc.'!J42="", " ", 'Eff Conc.'!$D42*'Eff Conc.'!J42*3.78)</f>
        <v xml:space="preserve"> </v>
      </c>
      <c r="K42" s="272" t="str">
        <f>IF('Eff Conc.'!K42="", " ", 'Eff Conc.'!$D42*'Eff Conc.'!K42*3.78)</f>
        <v xml:space="preserve"> </v>
      </c>
      <c r="L42" s="272" t="str">
        <f>IF('Eff Conc.'!L42="", " ", 'Eff Conc.'!$D42*'Eff Conc.'!L42*3.78)</f>
        <v xml:space="preserve"> </v>
      </c>
      <c r="M42" s="272" t="str">
        <f>IF('Eff Conc.'!M42="", " ", 'Eff Conc.'!$D42*'Eff Conc.'!M42*3.78)</f>
        <v xml:space="preserve"> </v>
      </c>
      <c r="N42" s="272" t="str">
        <f>IF('Eff Conc.'!N42="", " ", 'Eff Conc.'!$D42*'Eff Conc.'!N42*3.78)</f>
        <v xml:space="preserve"> </v>
      </c>
      <c r="O42" s="272" t="str">
        <f>IF('Eff Conc.'!O42="", " ", 'Eff Conc.'!$D42*'Eff Conc.'!O42*3.78)</f>
        <v xml:space="preserve"> </v>
      </c>
      <c r="P42" s="272" t="str">
        <f>IF('Eff Conc.'!P42="", " ", 'Eff Conc.'!$E42*'Eff Conc.'!P42*3.78)</f>
        <v xml:space="preserve"> </v>
      </c>
      <c r="Q42" s="289" t="str">
        <f>IF('Eff Conc.'!U42="", " ", 'Eff Conc.'!$D42*'Eff Conc.'!U42*3.78)</f>
        <v xml:space="preserve"> </v>
      </c>
    </row>
    <row r="43" spans="1:17" ht="15" customHeight="1" x14ac:dyDescent="0.25">
      <c r="A43" s="288">
        <f>'Eff Conc.'!A43</f>
        <v>0</v>
      </c>
      <c r="B43" s="87">
        <f>'Eff Conc.'!B43</f>
        <v>0</v>
      </c>
      <c r="C43" s="129">
        <f>'Eff Conc.'!C43</f>
        <v>0</v>
      </c>
      <c r="D43" s="237">
        <f>'Eff Conc.'!D43</f>
        <v>0</v>
      </c>
      <c r="E43" s="237">
        <f>'Eff Conc.'!E43</f>
        <v>0</v>
      </c>
      <c r="F43" s="272" t="str">
        <f>IF(OR('Eff Conc.'!F43=0,'Eff Conc.'!F43=""), " ", 'Eff Conc.'!$D43*'Eff Conc.'!F43*3.78)</f>
        <v xml:space="preserve"> </v>
      </c>
      <c r="G43" s="272" t="str">
        <f>IF(OR('Eff Conc.'!G43=0,'Eff Conc.'!G43=""), " ", 'Eff Conc.'!$D43*'Eff Conc.'!G43*3.78)</f>
        <v xml:space="preserve"> </v>
      </c>
      <c r="H43" s="272" t="str">
        <f>IF('Eff Conc.'!H43="", " ", 'Eff Conc.'!$D43*'Eff Conc.'!H43*3.78)</f>
        <v xml:space="preserve"> </v>
      </c>
      <c r="I43" s="272" t="str">
        <f>IF('Eff Conc.'!I43="", " ", 'Eff Conc.'!$D43*'Eff Conc.'!I43*3.78)</f>
        <v xml:space="preserve"> </v>
      </c>
      <c r="J43" s="272" t="str">
        <f>IF('Eff Conc.'!J43="", " ", 'Eff Conc.'!$D43*'Eff Conc.'!J43*3.78)</f>
        <v xml:space="preserve"> </v>
      </c>
      <c r="K43" s="272" t="str">
        <f>IF('Eff Conc.'!K43="", " ", 'Eff Conc.'!$D43*'Eff Conc.'!K43*3.78)</f>
        <v xml:space="preserve"> </v>
      </c>
      <c r="L43" s="272" t="str">
        <f>IF('Eff Conc.'!L43="", " ", 'Eff Conc.'!$D43*'Eff Conc.'!L43*3.78)</f>
        <v xml:space="preserve"> </v>
      </c>
      <c r="M43" s="272" t="str">
        <f>IF('Eff Conc.'!M43="", " ", 'Eff Conc.'!$D43*'Eff Conc.'!M43*3.78)</f>
        <v xml:space="preserve"> </v>
      </c>
      <c r="N43" s="272" t="str">
        <f>IF('Eff Conc.'!N43="", " ", 'Eff Conc.'!$D43*'Eff Conc.'!N43*3.78)</f>
        <v xml:space="preserve"> </v>
      </c>
      <c r="O43" s="272" t="str">
        <f>IF('Eff Conc.'!O43="", " ", 'Eff Conc.'!$D43*'Eff Conc.'!O43*3.78)</f>
        <v xml:space="preserve"> </v>
      </c>
      <c r="P43" s="272" t="str">
        <f>IF('Eff Conc.'!P43="", " ", 'Eff Conc.'!$E43*'Eff Conc.'!P43*3.78)</f>
        <v xml:space="preserve"> </v>
      </c>
      <c r="Q43" s="289" t="str">
        <f>IF('Eff Conc.'!U43="", " ", 'Eff Conc.'!$D43*'Eff Conc.'!U43*3.78)</f>
        <v xml:space="preserve"> </v>
      </c>
    </row>
    <row r="44" spans="1:17" x14ac:dyDescent="0.25">
      <c r="A44" s="288">
        <f>'Eff Conc.'!A44</f>
        <v>0</v>
      </c>
      <c r="B44" s="87">
        <f>'Eff Conc.'!B44</f>
        <v>0</v>
      </c>
      <c r="C44" s="129">
        <f>'Eff Conc.'!C44</f>
        <v>0</v>
      </c>
      <c r="D44" s="237">
        <f>'Eff Conc.'!D44</f>
        <v>0</v>
      </c>
      <c r="E44" s="237">
        <f>'Eff Conc.'!E44</f>
        <v>0</v>
      </c>
      <c r="F44" s="272" t="str">
        <f>IF(OR('Eff Conc.'!F44=0,'Eff Conc.'!F44=""), " ", 'Eff Conc.'!$D44*'Eff Conc.'!F44*3.78)</f>
        <v xml:space="preserve"> </v>
      </c>
      <c r="G44" s="272" t="str">
        <f>IF(OR('Eff Conc.'!G44=0,'Eff Conc.'!G44=""), " ", 'Eff Conc.'!$D44*'Eff Conc.'!G44*3.78)</f>
        <v xml:space="preserve"> </v>
      </c>
      <c r="H44" s="272" t="str">
        <f>IF('Eff Conc.'!H44="", " ", 'Eff Conc.'!$D44*'Eff Conc.'!H44*3.78)</f>
        <v xml:space="preserve"> </v>
      </c>
      <c r="I44" s="272" t="str">
        <f>IF('Eff Conc.'!I44="", " ", 'Eff Conc.'!$D44*'Eff Conc.'!I44*3.78)</f>
        <v xml:space="preserve"> </v>
      </c>
      <c r="J44" s="272" t="str">
        <f>IF('Eff Conc.'!J44="", " ", 'Eff Conc.'!$D44*'Eff Conc.'!J44*3.78)</f>
        <v xml:space="preserve"> </v>
      </c>
      <c r="K44" s="272" t="str">
        <f>IF('Eff Conc.'!K44="", " ", 'Eff Conc.'!$D44*'Eff Conc.'!K44*3.78)</f>
        <v xml:space="preserve"> </v>
      </c>
      <c r="L44" s="272" t="str">
        <f>IF('Eff Conc.'!L44="", " ", 'Eff Conc.'!$D44*'Eff Conc.'!L44*3.78)</f>
        <v xml:space="preserve"> </v>
      </c>
      <c r="M44" s="272" t="str">
        <f>IF('Eff Conc.'!M44="", " ", 'Eff Conc.'!$D44*'Eff Conc.'!M44*3.78)</f>
        <v xml:space="preserve"> </v>
      </c>
      <c r="N44" s="272" t="str">
        <f>IF('Eff Conc.'!N44="", " ", 'Eff Conc.'!$D44*'Eff Conc.'!N44*3.78)</f>
        <v xml:space="preserve"> </v>
      </c>
      <c r="O44" s="272" t="str">
        <f>IF('Eff Conc.'!O44="", " ", 'Eff Conc.'!$D44*'Eff Conc.'!O44*3.78)</f>
        <v xml:space="preserve"> </v>
      </c>
      <c r="P44" s="272" t="str">
        <f>IF('Eff Conc.'!P44="", " ", 'Eff Conc.'!$E44*'Eff Conc.'!P44*3.78)</f>
        <v xml:space="preserve"> </v>
      </c>
      <c r="Q44" s="289" t="str">
        <f>IF('Eff Conc.'!U44="", " ", 'Eff Conc.'!$D44*'Eff Conc.'!U44*3.78)</f>
        <v xml:space="preserve"> </v>
      </c>
    </row>
    <row r="45" spans="1:17" x14ac:dyDescent="0.25">
      <c r="A45" s="288">
        <f>'Eff Conc.'!A45</f>
        <v>0</v>
      </c>
      <c r="B45" s="87">
        <f>'Eff Conc.'!B45</f>
        <v>0</v>
      </c>
      <c r="C45" s="129">
        <f>'Eff Conc.'!C45</f>
        <v>0</v>
      </c>
      <c r="D45" s="237">
        <f>'Eff Conc.'!D45</f>
        <v>0</v>
      </c>
      <c r="E45" s="237">
        <f>'Eff Conc.'!E45</f>
        <v>0</v>
      </c>
      <c r="F45" s="272" t="str">
        <f>IF(OR('Eff Conc.'!F45=0,'Eff Conc.'!F45=""), " ", 'Eff Conc.'!$D45*'Eff Conc.'!F45*3.78)</f>
        <v xml:space="preserve"> </v>
      </c>
      <c r="G45" s="272" t="str">
        <f>IF(OR('Eff Conc.'!G45=0,'Eff Conc.'!G45=""), " ", 'Eff Conc.'!$D45*'Eff Conc.'!G45*3.78)</f>
        <v xml:space="preserve"> </v>
      </c>
      <c r="H45" s="272" t="str">
        <f>IF('Eff Conc.'!H45="", " ", 'Eff Conc.'!$D45*'Eff Conc.'!H45*3.78)</f>
        <v xml:space="preserve"> </v>
      </c>
      <c r="I45" s="272" t="str">
        <f>IF('Eff Conc.'!I45="", " ", 'Eff Conc.'!$D45*'Eff Conc.'!I45*3.78)</f>
        <v xml:space="preserve"> </v>
      </c>
      <c r="J45" s="272" t="str">
        <f>IF('Eff Conc.'!J45="", " ", 'Eff Conc.'!$D45*'Eff Conc.'!J45*3.78)</f>
        <v xml:space="preserve"> </v>
      </c>
      <c r="K45" s="272" t="str">
        <f>IF('Eff Conc.'!K45="", " ", 'Eff Conc.'!$D45*'Eff Conc.'!K45*3.78)</f>
        <v xml:space="preserve"> </v>
      </c>
      <c r="L45" s="272" t="str">
        <f>IF('Eff Conc.'!L45="", " ", 'Eff Conc.'!$D45*'Eff Conc.'!L45*3.78)</f>
        <v xml:space="preserve"> </v>
      </c>
      <c r="M45" s="272" t="str">
        <f>IF('Eff Conc.'!M45="", " ", 'Eff Conc.'!$D45*'Eff Conc.'!M45*3.78)</f>
        <v xml:space="preserve"> </v>
      </c>
      <c r="N45" s="272" t="str">
        <f>IF('Eff Conc.'!N45="", " ", 'Eff Conc.'!$D45*'Eff Conc.'!N45*3.78)</f>
        <v xml:space="preserve"> </v>
      </c>
      <c r="O45" s="272" t="str">
        <f>IF('Eff Conc.'!O45="", " ", 'Eff Conc.'!$D45*'Eff Conc.'!O45*3.78)</f>
        <v xml:space="preserve"> </v>
      </c>
      <c r="P45" s="272" t="str">
        <f>IF('Eff Conc.'!P45="", " ", 'Eff Conc.'!$E45*'Eff Conc.'!P45*3.78)</f>
        <v xml:space="preserve"> </v>
      </c>
      <c r="Q45" s="289" t="str">
        <f>IF('Eff Conc.'!U45="", " ", 'Eff Conc.'!$D45*'Eff Conc.'!U45*3.78)</f>
        <v xml:space="preserve"> </v>
      </c>
    </row>
    <row r="46" spans="1:17" x14ac:dyDescent="0.25">
      <c r="A46" s="288">
        <f>'Eff Conc.'!A46</f>
        <v>0</v>
      </c>
      <c r="B46" s="87">
        <f>'Eff Conc.'!B46</f>
        <v>0</v>
      </c>
      <c r="C46" s="129">
        <f>'Eff Conc.'!C46</f>
        <v>0</v>
      </c>
      <c r="D46" s="237">
        <f>'Eff Conc.'!D46</f>
        <v>0</v>
      </c>
      <c r="E46" s="237">
        <f>'Eff Conc.'!E46</f>
        <v>0</v>
      </c>
      <c r="F46" s="272" t="str">
        <f>IF(OR('Eff Conc.'!F46=0,'Eff Conc.'!F46=""), " ", 'Eff Conc.'!$D46*'Eff Conc.'!F46*3.78)</f>
        <v xml:space="preserve"> </v>
      </c>
      <c r="G46" s="272" t="str">
        <f>IF(OR('Eff Conc.'!G46=0,'Eff Conc.'!G46=""), " ", 'Eff Conc.'!$D46*'Eff Conc.'!G46*3.78)</f>
        <v xml:space="preserve"> </v>
      </c>
      <c r="H46" s="272" t="str">
        <f>IF('Eff Conc.'!H46="", " ", 'Eff Conc.'!$D46*'Eff Conc.'!H46*3.78)</f>
        <v xml:space="preserve"> </v>
      </c>
      <c r="I46" s="272" t="str">
        <f>IF('Eff Conc.'!I46="", " ", 'Eff Conc.'!$D46*'Eff Conc.'!I46*3.78)</f>
        <v xml:space="preserve"> </v>
      </c>
      <c r="J46" s="272" t="str">
        <f>IF('Eff Conc.'!J46="", " ", 'Eff Conc.'!$D46*'Eff Conc.'!J46*3.78)</f>
        <v xml:space="preserve"> </v>
      </c>
      <c r="K46" s="272" t="str">
        <f>IF('Eff Conc.'!K46="", " ", 'Eff Conc.'!$D46*'Eff Conc.'!K46*3.78)</f>
        <v xml:space="preserve"> </v>
      </c>
      <c r="L46" s="272" t="str">
        <f>IF('Eff Conc.'!L46="", " ", 'Eff Conc.'!$D46*'Eff Conc.'!L46*3.78)</f>
        <v xml:space="preserve"> </v>
      </c>
      <c r="M46" s="272" t="str">
        <f>IF('Eff Conc.'!M46="", " ", 'Eff Conc.'!$D46*'Eff Conc.'!M46*3.78)</f>
        <v xml:space="preserve"> </v>
      </c>
      <c r="N46" s="272" t="str">
        <f>IF('Eff Conc.'!N46="", " ", 'Eff Conc.'!$D46*'Eff Conc.'!N46*3.78)</f>
        <v xml:space="preserve"> </v>
      </c>
      <c r="O46" s="272" t="str">
        <f>IF('Eff Conc.'!O46="", " ", 'Eff Conc.'!$D46*'Eff Conc.'!O46*3.78)</f>
        <v xml:space="preserve"> </v>
      </c>
      <c r="P46" s="272" t="str">
        <f>IF('Eff Conc.'!P46="", " ", 'Eff Conc.'!$E46*'Eff Conc.'!P46*3.78)</f>
        <v xml:space="preserve"> </v>
      </c>
      <c r="Q46" s="289" t="str">
        <f>IF('Eff Conc.'!U46="", " ", 'Eff Conc.'!$D46*'Eff Conc.'!U46*3.78)</f>
        <v xml:space="preserve"> </v>
      </c>
    </row>
    <row r="47" spans="1:17" x14ac:dyDescent="0.25">
      <c r="A47" s="288">
        <f>'Eff Conc.'!A47</f>
        <v>0</v>
      </c>
      <c r="B47" s="87">
        <f>'Eff Conc.'!B47</f>
        <v>0</v>
      </c>
      <c r="C47" s="129">
        <f>'Eff Conc.'!C47</f>
        <v>0</v>
      </c>
      <c r="D47" s="237">
        <f>'Eff Conc.'!D47</f>
        <v>0</v>
      </c>
      <c r="E47" s="237">
        <f>'Eff Conc.'!E47</f>
        <v>0</v>
      </c>
      <c r="F47" s="272" t="str">
        <f>IF(OR('Eff Conc.'!F47=0,'Eff Conc.'!F47=""), " ", 'Eff Conc.'!$D47*'Eff Conc.'!F47*3.78)</f>
        <v xml:space="preserve"> </v>
      </c>
      <c r="G47" s="272" t="str">
        <f>IF(OR('Eff Conc.'!G47=0,'Eff Conc.'!G47=""), " ", 'Eff Conc.'!$D47*'Eff Conc.'!G47*3.78)</f>
        <v xml:space="preserve"> </v>
      </c>
      <c r="H47" s="272" t="str">
        <f>IF('Eff Conc.'!H47="", " ", 'Eff Conc.'!$D47*'Eff Conc.'!H47*3.78)</f>
        <v xml:space="preserve"> </v>
      </c>
      <c r="I47" s="272" t="str">
        <f>IF('Eff Conc.'!I47="", " ", 'Eff Conc.'!$D47*'Eff Conc.'!I47*3.78)</f>
        <v xml:space="preserve"> </v>
      </c>
      <c r="J47" s="272" t="str">
        <f>IF('Eff Conc.'!J47="", " ", 'Eff Conc.'!$D47*'Eff Conc.'!J47*3.78)</f>
        <v xml:space="preserve"> </v>
      </c>
      <c r="K47" s="272" t="str">
        <f>IF('Eff Conc.'!K47="", " ", 'Eff Conc.'!$D47*'Eff Conc.'!K47*3.78)</f>
        <v xml:space="preserve"> </v>
      </c>
      <c r="L47" s="272" t="str">
        <f>IF('Eff Conc.'!L47="", " ", 'Eff Conc.'!$D47*'Eff Conc.'!L47*3.78)</f>
        <v xml:space="preserve"> </v>
      </c>
      <c r="M47" s="272" t="str">
        <f>IF('Eff Conc.'!M47="", " ", 'Eff Conc.'!$D47*'Eff Conc.'!M47*3.78)</f>
        <v xml:space="preserve"> </v>
      </c>
      <c r="N47" s="272" t="str">
        <f>IF('Eff Conc.'!N47="", " ", 'Eff Conc.'!$D47*'Eff Conc.'!N47*3.78)</f>
        <v xml:space="preserve"> </v>
      </c>
      <c r="O47" s="272" t="str">
        <f>IF('Eff Conc.'!O47="", " ", 'Eff Conc.'!$D47*'Eff Conc.'!O47*3.78)</f>
        <v xml:space="preserve"> </v>
      </c>
      <c r="P47" s="272" t="str">
        <f>IF('Eff Conc.'!P47="", " ", 'Eff Conc.'!$E47*'Eff Conc.'!P47*3.78)</f>
        <v xml:space="preserve"> </v>
      </c>
      <c r="Q47" s="289" t="str">
        <f>IF('Eff Conc.'!U47="", " ", 'Eff Conc.'!$D47*'Eff Conc.'!U47*3.78)</f>
        <v xml:space="preserve"> </v>
      </c>
    </row>
    <row r="48" spans="1:17" x14ac:dyDescent="0.25">
      <c r="A48" s="288">
        <f>'Eff Conc.'!A48</f>
        <v>0</v>
      </c>
      <c r="B48" s="87">
        <f>'Eff Conc.'!B48</f>
        <v>0</v>
      </c>
      <c r="C48" s="129">
        <f>'Eff Conc.'!C48</f>
        <v>0</v>
      </c>
      <c r="D48" s="237">
        <f>'Eff Conc.'!D48</f>
        <v>0</v>
      </c>
      <c r="E48" s="237">
        <f>'Eff Conc.'!E48</f>
        <v>0</v>
      </c>
      <c r="F48" s="272" t="str">
        <f>IF(OR('Eff Conc.'!F48=0,'Eff Conc.'!F48=""), " ", 'Eff Conc.'!$D48*'Eff Conc.'!F48*3.78)</f>
        <v xml:space="preserve"> </v>
      </c>
      <c r="G48" s="272" t="str">
        <f>IF(OR('Eff Conc.'!G48=0,'Eff Conc.'!G48=""), " ", 'Eff Conc.'!$D48*'Eff Conc.'!G48*3.78)</f>
        <v xml:space="preserve"> </v>
      </c>
      <c r="H48" s="272" t="str">
        <f>IF('Eff Conc.'!H48="", " ", 'Eff Conc.'!$D48*'Eff Conc.'!H48*3.78)</f>
        <v xml:space="preserve"> </v>
      </c>
      <c r="I48" s="272" t="str">
        <f>IF('Eff Conc.'!I48="", " ", 'Eff Conc.'!$D48*'Eff Conc.'!I48*3.78)</f>
        <v xml:space="preserve"> </v>
      </c>
      <c r="J48" s="272" t="str">
        <f>IF('Eff Conc.'!J48="", " ", 'Eff Conc.'!$D48*'Eff Conc.'!J48*3.78)</f>
        <v xml:space="preserve"> </v>
      </c>
      <c r="K48" s="272" t="str">
        <f>IF('Eff Conc.'!K48="", " ", 'Eff Conc.'!$D48*'Eff Conc.'!K48*3.78)</f>
        <v xml:space="preserve"> </v>
      </c>
      <c r="L48" s="272" t="str">
        <f>IF('Eff Conc.'!L48="", " ", 'Eff Conc.'!$D48*'Eff Conc.'!L48*3.78)</f>
        <v xml:space="preserve"> </v>
      </c>
      <c r="M48" s="272" t="str">
        <f>IF('Eff Conc.'!M48="", " ", 'Eff Conc.'!$D48*'Eff Conc.'!M48*3.78)</f>
        <v xml:space="preserve"> </v>
      </c>
      <c r="N48" s="272" t="str">
        <f>IF('Eff Conc.'!N48="", " ", 'Eff Conc.'!$D48*'Eff Conc.'!N48*3.78)</f>
        <v xml:space="preserve"> </v>
      </c>
      <c r="O48" s="272" t="str">
        <f>IF('Eff Conc.'!O48="", " ", 'Eff Conc.'!$D48*'Eff Conc.'!O48*3.78)</f>
        <v xml:space="preserve"> </v>
      </c>
      <c r="P48" s="272" t="str">
        <f>IF('Eff Conc.'!P48="", " ", 'Eff Conc.'!$E48*'Eff Conc.'!P48*3.78)</f>
        <v xml:space="preserve"> </v>
      </c>
      <c r="Q48" s="289" t="str">
        <f>IF('Eff Conc.'!U48="", " ", 'Eff Conc.'!$D48*'Eff Conc.'!U48*3.78)</f>
        <v xml:space="preserve"> </v>
      </c>
    </row>
    <row r="49" spans="1:17" x14ac:dyDescent="0.25">
      <c r="A49" s="288">
        <f>'Eff Conc.'!A49</f>
        <v>0</v>
      </c>
      <c r="B49" s="87">
        <f>'Eff Conc.'!B49</f>
        <v>0</v>
      </c>
      <c r="C49" s="129">
        <f>'Eff Conc.'!C49</f>
        <v>0</v>
      </c>
      <c r="D49" s="237">
        <f>'Eff Conc.'!D49</f>
        <v>0</v>
      </c>
      <c r="E49" s="237">
        <f>'Eff Conc.'!E49</f>
        <v>0</v>
      </c>
      <c r="F49" s="272" t="str">
        <f>IF(OR('Eff Conc.'!F49=0,'Eff Conc.'!F49=""), " ", 'Eff Conc.'!$D49*'Eff Conc.'!F49*3.78)</f>
        <v xml:space="preserve"> </v>
      </c>
      <c r="G49" s="272" t="str">
        <f>IF(OR('Eff Conc.'!G49=0,'Eff Conc.'!G49=""), " ", 'Eff Conc.'!$D49*'Eff Conc.'!G49*3.78)</f>
        <v xml:space="preserve"> </v>
      </c>
      <c r="H49" s="272" t="str">
        <f>IF('Eff Conc.'!H49="", " ", 'Eff Conc.'!$D49*'Eff Conc.'!H49*3.78)</f>
        <v xml:space="preserve"> </v>
      </c>
      <c r="I49" s="272" t="str">
        <f>IF('Eff Conc.'!I49="", " ", 'Eff Conc.'!$D49*'Eff Conc.'!I49*3.78)</f>
        <v xml:space="preserve"> </v>
      </c>
      <c r="J49" s="272" t="str">
        <f>IF('Eff Conc.'!J49="", " ", 'Eff Conc.'!$D49*'Eff Conc.'!J49*3.78)</f>
        <v xml:space="preserve"> </v>
      </c>
      <c r="K49" s="272" t="str">
        <f>IF('Eff Conc.'!K49="", " ", 'Eff Conc.'!$D49*'Eff Conc.'!K49*3.78)</f>
        <v xml:space="preserve"> </v>
      </c>
      <c r="L49" s="272" t="str">
        <f>IF('Eff Conc.'!L49="", " ", 'Eff Conc.'!$D49*'Eff Conc.'!L49*3.78)</f>
        <v xml:space="preserve"> </v>
      </c>
      <c r="M49" s="272" t="str">
        <f>IF('Eff Conc.'!M49="", " ", 'Eff Conc.'!$D49*'Eff Conc.'!M49*3.78)</f>
        <v xml:space="preserve"> </v>
      </c>
      <c r="N49" s="272" t="str">
        <f>IF('Eff Conc.'!N49="", " ", 'Eff Conc.'!$D49*'Eff Conc.'!N49*3.78)</f>
        <v xml:space="preserve"> </v>
      </c>
      <c r="O49" s="272" t="str">
        <f>IF('Eff Conc.'!O49="", " ", 'Eff Conc.'!$D49*'Eff Conc.'!O49*3.78)</f>
        <v xml:space="preserve"> </v>
      </c>
      <c r="P49" s="272" t="str">
        <f>IF('Eff Conc.'!P49="", " ", 'Eff Conc.'!$E49*'Eff Conc.'!P49*3.78)</f>
        <v xml:space="preserve"> </v>
      </c>
      <c r="Q49" s="289" t="str">
        <f>IF('Eff Conc.'!U49="", " ", 'Eff Conc.'!$D49*'Eff Conc.'!U49*3.78)</f>
        <v xml:space="preserve"> </v>
      </c>
    </row>
    <row r="50" spans="1:17" x14ac:dyDescent="0.25">
      <c r="A50" s="288">
        <f>'Eff Conc.'!A50</f>
        <v>0</v>
      </c>
      <c r="B50" s="87">
        <f>'Eff Conc.'!B50</f>
        <v>0</v>
      </c>
      <c r="C50" s="129">
        <f>'Eff Conc.'!C50</f>
        <v>0</v>
      </c>
      <c r="D50" s="237">
        <f>'Eff Conc.'!D50</f>
        <v>0</v>
      </c>
      <c r="E50" s="237">
        <f>'Eff Conc.'!E50</f>
        <v>0</v>
      </c>
      <c r="F50" s="272" t="str">
        <f>IF(OR('Eff Conc.'!F50=0,'Eff Conc.'!F50=""), " ", 'Eff Conc.'!$D50*'Eff Conc.'!F50*3.78)</f>
        <v xml:space="preserve"> </v>
      </c>
      <c r="G50" s="272" t="str">
        <f>IF(OR('Eff Conc.'!G50=0,'Eff Conc.'!G50=""), " ", 'Eff Conc.'!$D50*'Eff Conc.'!G50*3.78)</f>
        <v xml:space="preserve"> </v>
      </c>
      <c r="H50" s="272" t="str">
        <f>IF('Eff Conc.'!H50="", " ", 'Eff Conc.'!$D50*'Eff Conc.'!H50*3.78)</f>
        <v xml:space="preserve"> </v>
      </c>
      <c r="I50" s="272" t="str">
        <f>IF('Eff Conc.'!I50="", " ", 'Eff Conc.'!$D50*'Eff Conc.'!I50*3.78)</f>
        <v xml:space="preserve"> </v>
      </c>
      <c r="J50" s="272" t="str">
        <f>IF('Eff Conc.'!J50="", " ", 'Eff Conc.'!$D50*'Eff Conc.'!J50*3.78)</f>
        <v xml:space="preserve"> </v>
      </c>
      <c r="K50" s="272" t="str">
        <f>IF('Eff Conc.'!K50="", " ", 'Eff Conc.'!$D50*'Eff Conc.'!K50*3.78)</f>
        <v xml:space="preserve"> </v>
      </c>
      <c r="L50" s="272" t="str">
        <f>IF('Eff Conc.'!L50="", " ", 'Eff Conc.'!$D50*'Eff Conc.'!L50*3.78)</f>
        <v xml:space="preserve"> </v>
      </c>
      <c r="M50" s="272" t="str">
        <f>IF('Eff Conc.'!M50="", " ", 'Eff Conc.'!$D50*'Eff Conc.'!M50*3.78)</f>
        <v xml:space="preserve"> </v>
      </c>
      <c r="N50" s="272" t="str">
        <f>IF('Eff Conc.'!N50="", " ", 'Eff Conc.'!$D50*'Eff Conc.'!N50*3.78)</f>
        <v xml:space="preserve"> </v>
      </c>
      <c r="O50" s="272" t="str">
        <f>IF('Eff Conc.'!O50="", " ", 'Eff Conc.'!$D50*'Eff Conc.'!O50*3.78)</f>
        <v xml:space="preserve"> </v>
      </c>
      <c r="P50" s="272" t="str">
        <f>IF('Eff Conc.'!P50="", " ", 'Eff Conc.'!$E50*'Eff Conc.'!P50*3.78)</f>
        <v xml:space="preserve"> </v>
      </c>
      <c r="Q50" s="289" t="str">
        <f>IF('Eff Conc.'!U50="", " ", 'Eff Conc.'!$D50*'Eff Conc.'!U50*3.78)</f>
        <v xml:space="preserve"> </v>
      </c>
    </row>
    <row r="51" spans="1:17" x14ac:dyDescent="0.25">
      <c r="A51" s="288">
        <f>'Eff Conc.'!A51</f>
        <v>0</v>
      </c>
      <c r="B51" s="87">
        <f>'Eff Conc.'!B51</f>
        <v>0</v>
      </c>
      <c r="C51" s="129">
        <f>'Eff Conc.'!C51</f>
        <v>0</v>
      </c>
      <c r="D51" s="237">
        <f>'Eff Conc.'!D51</f>
        <v>0</v>
      </c>
      <c r="E51" s="237">
        <f>'Eff Conc.'!E51</f>
        <v>0</v>
      </c>
      <c r="F51" s="272" t="str">
        <f>IF(OR('Eff Conc.'!F51=0,'Eff Conc.'!F51=""), " ", 'Eff Conc.'!$D51*'Eff Conc.'!F51*3.78)</f>
        <v xml:space="preserve"> </v>
      </c>
      <c r="G51" s="272" t="str">
        <f>IF(OR('Eff Conc.'!G51=0,'Eff Conc.'!G51=""), " ", 'Eff Conc.'!$D51*'Eff Conc.'!G51*3.78)</f>
        <v xml:space="preserve"> </v>
      </c>
      <c r="H51" s="272" t="str">
        <f>IF('Eff Conc.'!H51="", " ", 'Eff Conc.'!$D51*'Eff Conc.'!H51*3.78)</f>
        <v xml:space="preserve"> </v>
      </c>
      <c r="I51" s="272" t="str">
        <f>IF('Eff Conc.'!I51="", " ", 'Eff Conc.'!$D51*'Eff Conc.'!I51*3.78)</f>
        <v xml:space="preserve"> </v>
      </c>
      <c r="J51" s="272" t="str">
        <f>IF('Eff Conc.'!J51="", " ", 'Eff Conc.'!$D51*'Eff Conc.'!J51*3.78)</f>
        <v xml:space="preserve"> </v>
      </c>
      <c r="K51" s="272" t="str">
        <f>IF('Eff Conc.'!K51="", " ", 'Eff Conc.'!$D51*'Eff Conc.'!K51*3.78)</f>
        <v xml:space="preserve"> </v>
      </c>
      <c r="L51" s="272" t="str">
        <f>IF('Eff Conc.'!L51="", " ", 'Eff Conc.'!$D51*'Eff Conc.'!L51*3.78)</f>
        <v xml:space="preserve"> </v>
      </c>
      <c r="M51" s="272" t="str">
        <f>IF('Eff Conc.'!M51="", " ", 'Eff Conc.'!$D51*'Eff Conc.'!M51*3.78)</f>
        <v xml:space="preserve"> </v>
      </c>
      <c r="N51" s="272" t="str">
        <f>IF('Eff Conc.'!N51="", " ", 'Eff Conc.'!$D51*'Eff Conc.'!N51*3.78)</f>
        <v xml:space="preserve"> </v>
      </c>
      <c r="O51" s="272" t="str">
        <f>IF('Eff Conc.'!O51="", " ", 'Eff Conc.'!$D51*'Eff Conc.'!O51*3.78)</f>
        <v xml:space="preserve"> </v>
      </c>
      <c r="P51" s="272" t="str">
        <f>IF('Eff Conc.'!P51="", " ", 'Eff Conc.'!$E51*'Eff Conc.'!P51*3.78)</f>
        <v xml:space="preserve"> </v>
      </c>
      <c r="Q51" s="289" t="str">
        <f>IF('Eff Conc.'!U51="", " ", 'Eff Conc.'!$D51*'Eff Conc.'!U51*3.78)</f>
        <v xml:space="preserve"> </v>
      </c>
    </row>
    <row r="52" spans="1:17" x14ac:dyDescent="0.25">
      <c r="A52" s="288">
        <f>'Eff Conc.'!A52</f>
        <v>0</v>
      </c>
      <c r="B52" s="87">
        <f>'Eff Conc.'!B52</f>
        <v>0</v>
      </c>
      <c r="C52" s="129">
        <f>'Eff Conc.'!C52</f>
        <v>0</v>
      </c>
      <c r="D52" s="237">
        <f>'Eff Conc.'!D52</f>
        <v>0</v>
      </c>
      <c r="E52" s="237">
        <f>'Eff Conc.'!E52</f>
        <v>0</v>
      </c>
      <c r="F52" s="272" t="str">
        <f>IF(OR('Eff Conc.'!F52=0,'Eff Conc.'!F52=""), " ", 'Eff Conc.'!$D52*'Eff Conc.'!F52*3.78)</f>
        <v xml:space="preserve"> </v>
      </c>
      <c r="G52" s="272" t="str">
        <f>IF(OR('Eff Conc.'!G52=0,'Eff Conc.'!G52=""), " ", 'Eff Conc.'!$D52*'Eff Conc.'!G52*3.78)</f>
        <v xml:space="preserve"> </v>
      </c>
      <c r="H52" s="272" t="str">
        <f>IF('Eff Conc.'!H52="", " ", 'Eff Conc.'!$D52*'Eff Conc.'!H52*3.78)</f>
        <v xml:space="preserve"> </v>
      </c>
      <c r="I52" s="272" t="str">
        <f>IF('Eff Conc.'!I52="", " ", 'Eff Conc.'!$D52*'Eff Conc.'!I52*3.78)</f>
        <v xml:space="preserve"> </v>
      </c>
      <c r="J52" s="272" t="str">
        <f>IF('Eff Conc.'!J52="", " ", 'Eff Conc.'!$D52*'Eff Conc.'!J52*3.78)</f>
        <v xml:space="preserve"> </v>
      </c>
      <c r="K52" s="272" t="str">
        <f>IF('Eff Conc.'!K52="", " ", 'Eff Conc.'!$D52*'Eff Conc.'!K52*3.78)</f>
        <v xml:space="preserve"> </v>
      </c>
      <c r="L52" s="272" t="str">
        <f>IF('Eff Conc.'!L52="", " ", 'Eff Conc.'!$D52*'Eff Conc.'!L52*3.78)</f>
        <v xml:space="preserve"> </v>
      </c>
      <c r="M52" s="272" t="str">
        <f>IF('Eff Conc.'!M52="", " ", 'Eff Conc.'!$D52*'Eff Conc.'!M52*3.78)</f>
        <v xml:space="preserve"> </v>
      </c>
      <c r="N52" s="272" t="str">
        <f>IF('Eff Conc.'!N52="", " ", 'Eff Conc.'!$D52*'Eff Conc.'!N52*3.78)</f>
        <v xml:space="preserve"> </v>
      </c>
      <c r="O52" s="272" t="str">
        <f>IF('Eff Conc.'!O52="", " ", 'Eff Conc.'!$D52*'Eff Conc.'!O52*3.78)</f>
        <v xml:space="preserve"> </v>
      </c>
      <c r="P52" s="272" t="str">
        <f>IF('Eff Conc.'!P52="", " ", 'Eff Conc.'!$E52*'Eff Conc.'!P52*3.78)</f>
        <v xml:space="preserve"> </v>
      </c>
      <c r="Q52" s="289" t="str">
        <f>IF('Eff Conc.'!U52="", " ", 'Eff Conc.'!$D52*'Eff Conc.'!U52*3.78)</f>
        <v xml:space="preserve"> </v>
      </c>
    </row>
    <row r="53" spans="1:17" x14ac:dyDescent="0.25">
      <c r="A53" s="288">
        <f>'Eff Conc.'!A53</f>
        <v>0</v>
      </c>
      <c r="B53" s="87">
        <f>'Eff Conc.'!B53</f>
        <v>0</v>
      </c>
      <c r="C53" s="129">
        <f>'Eff Conc.'!C53</f>
        <v>0</v>
      </c>
      <c r="D53" s="237">
        <f>'Eff Conc.'!D53</f>
        <v>0</v>
      </c>
      <c r="E53" s="237">
        <f>'Eff Conc.'!E53</f>
        <v>0</v>
      </c>
      <c r="F53" s="272" t="str">
        <f>IF(OR('Eff Conc.'!F53=0,'Eff Conc.'!F53=""), " ", 'Eff Conc.'!$D53*'Eff Conc.'!F53*3.78)</f>
        <v xml:space="preserve"> </v>
      </c>
      <c r="G53" s="272" t="str">
        <f>IF(OR('Eff Conc.'!G53=0,'Eff Conc.'!G53=""), " ", 'Eff Conc.'!$D53*'Eff Conc.'!G53*3.78)</f>
        <v xml:space="preserve"> </v>
      </c>
      <c r="H53" s="272" t="str">
        <f>IF('Eff Conc.'!H53="", " ", 'Eff Conc.'!$D53*'Eff Conc.'!H53*3.78)</f>
        <v xml:space="preserve"> </v>
      </c>
      <c r="I53" s="272" t="str">
        <f>IF('Eff Conc.'!I53="", " ", 'Eff Conc.'!$D53*'Eff Conc.'!I53*3.78)</f>
        <v xml:space="preserve"> </v>
      </c>
      <c r="J53" s="272" t="str">
        <f>IF('Eff Conc.'!J53="", " ", 'Eff Conc.'!$D53*'Eff Conc.'!J53*3.78)</f>
        <v xml:space="preserve"> </v>
      </c>
      <c r="K53" s="272" t="str">
        <f>IF('Eff Conc.'!K53="", " ", 'Eff Conc.'!$D53*'Eff Conc.'!K53*3.78)</f>
        <v xml:space="preserve"> </v>
      </c>
      <c r="L53" s="272" t="str">
        <f>IF('Eff Conc.'!L53="", " ", 'Eff Conc.'!$D53*'Eff Conc.'!L53*3.78)</f>
        <v xml:space="preserve"> </v>
      </c>
      <c r="M53" s="272" t="str">
        <f>IF('Eff Conc.'!M53="", " ", 'Eff Conc.'!$D53*'Eff Conc.'!M53*3.78)</f>
        <v xml:space="preserve"> </v>
      </c>
      <c r="N53" s="272" t="str">
        <f>IF('Eff Conc.'!N53="", " ", 'Eff Conc.'!$D53*'Eff Conc.'!N53*3.78)</f>
        <v xml:space="preserve"> </v>
      </c>
      <c r="O53" s="272" t="str">
        <f>IF('Eff Conc.'!O53="", " ", 'Eff Conc.'!$D53*'Eff Conc.'!O53*3.78)</f>
        <v xml:space="preserve"> </v>
      </c>
      <c r="P53" s="272" t="str">
        <f>IF('Eff Conc.'!P53="", " ", 'Eff Conc.'!$E53*'Eff Conc.'!P53*3.78)</f>
        <v xml:space="preserve"> </v>
      </c>
      <c r="Q53" s="289" t="str">
        <f>IF('Eff Conc.'!U53="", " ", 'Eff Conc.'!$D53*'Eff Conc.'!U53*3.78)</f>
        <v xml:space="preserve"> </v>
      </c>
    </row>
    <row r="54" spans="1:17" x14ac:dyDescent="0.25">
      <c r="A54" s="288">
        <f>'Eff Conc.'!A54</f>
        <v>0</v>
      </c>
      <c r="B54" s="87">
        <f>'Eff Conc.'!B54</f>
        <v>0</v>
      </c>
      <c r="C54" s="129">
        <f>'Eff Conc.'!C54</f>
        <v>0</v>
      </c>
      <c r="D54" s="237">
        <f>'Eff Conc.'!D54</f>
        <v>0</v>
      </c>
      <c r="E54" s="237">
        <f>'Eff Conc.'!E54</f>
        <v>0</v>
      </c>
      <c r="F54" s="272" t="str">
        <f>IF(OR('Eff Conc.'!F54=0,'Eff Conc.'!F54=""), " ", 'Eff Conc.'!$D54*'Eff Conc.'!F54*3.78)</f>
        <v xml:space="preserve"> </v>
      </c>
      <c r="G54" s="272" t="str">
        <f>IF(OR('Eff Conc.'!G54=0,'Eff Conc.'!G54=""), " ", 'Eff Conc.'!$D54*'Eff Conc.'!G54*3.78)</f>
        <v xml:space="preserve"> </v>
      </c>
      <c r="H54" s="272" t="str">
        <f>IF('Eff Conc.'!H54="", " ", 'Eff Conc.'!$D54*'Eff Conc.'!H54*3.78)</f>
        <v xml:space="preserve"> </v>
      </c>
      <c r="I54" s="272" t="str">
        <f>IF('Eff Conc.'!I54="", " ", 'Eff Conc.'!$D54*'Eff Conc.'!I54*3.78)</f>
        <v xml:space="preserve"> </v>
      </c>
      <c r="J54" s="272" t="str">
        <f>IF('Eff Conc.'!J54="", " ", 'Eff Conc.'!$D54*'Eff Conc.'!J54*3.78)</f>
        <v xml:space="preserve"> </v>
      </c>
      <c r="K54" s="272" t="str">
        <f>IF('Eff Conc.'!K54="", " ", 'Eff Conc.'!$D54*'Eff Conc.'!K54*3.78)</f>
        <v xml:space="preserve"> </v>
      </c>
      <c r="L54" s="272" t="str">
        <f>IF('Eff Conc.'!L54="", " ", 'Eff Conc.'!$D54*'Eff Conc.'!L54*3.78)</f>
        <v xml:space="preserve"> </v>
      </c>
      <c r="M54" s="272" t="str">
        <f>IF('Eff Conc.'!M54="", " ", 'Eff Conc.'!$D54*'Eff Conc.'!M54*3.78)</f>
        <v xml:space="preserve"> </v>
      </c>
      <c r="N54" s="272" t="str">
        <f>IF('Eff Conc.'!N54="", " ", 'Eff Conc.'!$D54*'Eff Conc.'!N54*3.78)</f>
        <v xml:space="preserve"> </v>
      </c>
      <c r="O54" s="272" t="str">
        <f>IF('Eff Conc.'!O54="", " ", 'Eff Conc.'!$D54*'Eff Conc.'!O54*3.78)</f>
        <v xml:space="preserve"> </v>
      </c>
      <c r="P54" s="272" t="str">
        <f>IF('Eff Conc.'!P54="", " ", 'Eff Conc.'!$E54*'Eff Conc.'!P54*3.78)</f>
        <v xml:space="preserve"> </v>
      </c>
      <c r="Q54" s="289" t="str">
        <f>IF('Eff Conc.'!U54="", " ", 'Eff Conc.'!$D54*'Eff Conc.'!U54*3.78)</f>
        <v xml:space="preserve"> </v>
      </c>
    </row>
    <row r="55" spans="1:17" x14ac:dyDescent="0.25">
      <c r="A55" s="288">
        <f>'Eff Conc.'!A55</f>
        <v>0</v>
      </c>
      <c r="B55" s="87">
        <f>'Eff Conc.'!B55</f>
        <v>0</v>
      </c>
      <c r="C55" s="129">
        <f>'Eff Conc.'!C55</f>
        <v>0</v>
      </c>
      <c r="D55" s="237">
        <f>'Eff Conc.'!D55</f>
        <v>0</v>
      </c>
      <c r="E55" s="237">
        <f>'Eff Conc.'!E55</f>
        <v>0</v>
      </c>
      <c r="F55" s="272" t="str">
        <f>IF(OR('Eff Conc.'!F55=0,'Eff Conc.'!F55=""), " ", 'Eff Conc.'!$D55*'Eff Conc.'!F55*3.78)</f>
        <v xml:space="preserve"> </v>
      </c>
      <c r="G55" s="272" t="str">
        <f>IF(OR('Eff Conc.'!G55=0,'Eff Conc.'!G55=""), " ", 'Eff Conc.'!$D55*'Eff Conc.'!G55*3.78)</f>
        <v xml:space="preserve"> </v>
      </c>
      <c r="H55" s="272" t="str">
        <f>IF('Eff Conc.'!H55="", " ", 'Eff Conc.'!$D55*'Eff Conc.'!H55*3.78)</f>
        <v xml:space="preserve"> </v>
      </c>
      <c r="I55" s="272" t="str">
        <f>IF('Eff Conc.'!I55="", " ", 'Eff Conc.'!$D55*'Eff Conc.'!I55*3.78)</f>
        <v xml:space="preserve"> </v>
      </c>
      <c r="J55" s="272" t="str">
        <f>IF('Eff Conc.'!J55="", " ", 'Eff Conc.'!$D55*'Eff Conc.'!J55*3.78)</f>
        <v xml:space="preserve"> </v>
      </c>
      <c r="K55" s="272" t="str">
        <f>IF('Eff Conc.'!K55="", " ", 'Eff Conc.'!$D55*'Eff Conc.'!K55*3.78)</f>
        <v xml:space="preserve"> </v>
      </c>
      <c r="L55" s="272" t="str">
        <f>IF('Eff Conc.'!L55="", " ", 'Eff Conc.'!$D55*'Eff Conc.'!L55*3.78)</f>
        <v xml:space="preserve"> </v>
      </c>
      <c r="M55" s="272" t="str">
        <f>IF('Eff Conc.'!M55="", " ", 'Eff Conc.'!$D55*'Eff Conc.'!M55*3.78)</f>
        <v xml:space="preserve"> </v>
      </c>
      <c r="N55" s="272" t="str">
        <f>IF('Eff Conc.'!N55="", " ", 'Eff Conc.'!$D55*'Eff Conc.'!N55*3.78)</f>
        <v xml:space="preserve"> </v>
      </c>
      <c r="O55" s="272" t="str">
        <f>IF('Eff Conc.'!O55="", " ", 'Eff Conc.'!$D55*'Eff Conc.'!O55*3.78)</f>
        <v xml:space="preserve"> </v>
      </c>
      <c r="P55" s="272" t="str">
        <f>IF('Eff Conc.'!P55="", " ", 'Eff Conc.'!$E55*'Eff Conc.'!P55*3.78)</f>
        <v xml:space="preserve"> </v>
      </c>
      <c r="Q55" s="289" t="str">
        <f>IF('Eff Conc.'!U55="", " ", 'Eff Conc.'!$D55*'Eff Conc.'!U55*3.78)</f>
        <v xml:space="preserve"> </v>
      </c>
    </row>
    <row r="56" spans="1:17" x14ac:dyDescent="0.25">
      <c r="A56" s="288">
        <f>'Eff Conc.'!A56</f>
        <v>0</v>
      </c>
      <c r="B56" s="87">
        <f>'Eff Conc.'!B56</f>
        <v>0</v>
      </c>
      <c r="C56" s="129">
        <f>'Eff Conc.'!C56</f>
        <v>0</v>
      </c>
      <c r="D56" s="237">
        <f>'Eff Conc.'!D56</f>
        <v>0</v>
      </c>
      <c r="E56" s="237">
        <f>'Eff Conc.'!E56</f>
        <v>0</v>
      </c>
      <c r="F56" s="272" t="str">
        <f>IF(OR('Eff Conc.'!F56=0,'Eff Conc.'!F56=""), " ", 'Eff Conc.'!$D56*'Eff Conc.'!F56*3.78)</f>
        <v xml:space="preserve"> </v>
      </c>
      <c r="G56" s="272" t="str">
        <f>IF(OR('Eff Conc.'!G56=0,'Eff Conc.'!G56=""), " ", 'Eff Conc.'!$D56*'Eff Conc.'!G56*3.78)</f>
        <v xml:space="preserve"> </v>
      </c>
      <c r="H56" s="272" t="str">
        <f>IF('Eff Conc.'!H56="", " ", 'Eff Conc.'!$D56*'Eff Conc.'!H56*3.78)</f>
        <v xml:space="preserve"> </v>
      </c>
      <c r="I56" s="272" t="str">
        <f>IF('Eff Conc.'!I56="", " ", 'Eff Conc.'!$D56*'Eff Conc.'!I56*3.78)</f>
        <v xml:space="preserve"> </v>
      </c>
      <c r="J56" s="272" t="str">
        <f>IF('Eff Conc.'!J56="", " ", 'Eff Conc.'!$D56*'Eff Conc.'!J56*3.78)</f>
        <v xml:space="preserve"> </v>
      </c>
      <c r="K56" s="272" t="str">
        <f>IF('Eff Conc.'!K56="", " ", 'Eff Conc.'!$D56*'Eff Conc.'!K56*3.78)</f>
        <v xml:space="preserve"> </v>
      </c>
      <c r="L56" s="272" t="str">
        <f>IF('Eff Conc.'!L56="", " ", 'Eff Conc.'!$D56*'Eff Conc.'!L56*3.78)</f>
        <v xml:space="preserve"> </v>
      </c>
      <c r="M56" s="272" t="str">
        <f>IF('Eff Conc.'!M56="", " ", 'Eff Conc.'!$D56*'Eff Conc.'!M56*3.78)</f>
        <v xml:space="preserve"> </v>
      </c>
      <c r="N56" s="272" t="str">
        <f>IF('Eff Conc.'!N56="", " ", 'Eff Conc.'!$D56*'Eff Conc.'!N56*3.78)</f>
        <v xml:space="preserve"> </v>
      </c>
      <c r="O56" s="272" t="str">
        <f>IF('Eff Conc.'!O56="", " ", 'Eff Conc.'!$D56*'Eff Conc.'!O56*3.78)</f>
        <v xml:space="preserve"> </v>
      </c>
      <c r="P56" s="272" t="str">
        <f>IF('Eff Conc.'!P56="", " ", 'Eff Conc.'!$E56*'Eff Conc.'!P56*3.78)</f>
        <v xml:space="preserve"> </v>
      </c>
      <c r="Q56" s="289" t="str">
        <f>IF('Eff Conc.'!U56="", " ", 'Eff Conc.'!$D56*'Eff Conc.'!U56*3.78)</f>
        <v xml:space="preserve"> </v>
      </c>
    </row>
    <row r="57" spans="1:17" x14ac:dyDescent="0.25">
      <c r="A57" s="288">
        <f>'Eff Conc.'!A57</f>
        <v>0</v>
      </c>
      <c r="B57" s="87">
        <f>'Eff Conc.'!B57</f>
        <v>0</v>
      </c>
      <c r="C57" s="129">
        <f>'Eff Conc.'!C57</f>
        <v>0</v>
      </c>
      <c r="D57" s="237">
        <f>'Eff Conc.'!D57</f>
        <v>0</v>
      </c>
      <c r="E57" s="237">
        <f>'Eff Conc.'!E57</f>
        <v>0</v>
      </c>
      <c r="F57" s="272" t="str">
        <f>IF(OR('Eff Conc.'!F57=0,'Eff Conc.'!F57=""), " ", 'Eff Conc.'!$D57*'Eff Conc.'!F57*3.78)</f>
        <v xml:space="preserve"> </v>
      </c>
      <c r="G57" s="272" t="str">
        <f>IF(OR('Eff Conc.'!G57=0,'Eff Conc.'!G57=""), " ", 'Eff Conc.'!$D57*'Eff Conc.'!G57*3.78)</f>
        <v xml:space="preserve"> </v>
      </c>
      <c r="H57" s="272" t="str">
        <f>IF('Eff Conc.'!H57="", " ", 'Eff Conc.'!$D57*'Eff Conc.'!H57*3.78)</f>
        <v xml:space="preserve"> </v>
      </c>
      <c r="I57" s="272" t="str">
        <f>IF('Eff Conc.'!I57="", " ", 'Eff Conc.'!$D57*'Eff Conc.'!I57*3.78)</f>
        <v xml:space="preserve"> </v>
      </c>
      <c r="J57" s="272" t="str">
        <f>IF('Eff Conc.'!J57="", " ", 'Eff Conc.'!$D57*'Eff Conc.'!J57*3.78)</f>
        <v xml:space="preserve"> </v>
      </c>
      <c r="K57" s="272" t="str">
        <f>IF('Eff Conc.'!K57="", " ", 'Eff Conc.'!$D57*'Eff Conc.'!K57*3.78)</f>
        <v xml:space="preserve"> </v>
      </c>
      <c r="L57" s="272" t="str">
        <f>IF('Eff Conc.'!L57="", " ", 'Eff Conc.'!$D57*'Eff Conc.'!L57*3.78)</f>
        <v xml:space="preserve"> </v>
      </c>
      <c r="M57" s="272" t="str">
        <f>IF('Eff Conc.'!M57="", " ", 'Eff Conc.'!$D57*'Eff Conc.'!M57*3.78)</f>
        <v xml:space="preserve"> </v>
      </c>
      <c r="N57" s="272" t="str">
        <f>IF('Eff Conc.'!N57="", " ", 'Eff Conc.'!$D57*'Eff Conc.'!N57*3.78)</f>
        <v xml:space="preserve"> </v>
      </c>
      <c r="O57" s="272" t="str">
        <f>IF('Eff Conc.'!O57="", " ", 'Eff Conc.'!$D57*'Eff Conc.'!O57*3.78)</f>
        <v xml:space="preserve"> </v>
      </c>
      <c r="P57" s="272" t="str">
        <f>IF('Eff Conc.'!P57="", " ", 'Eff Conc.'!$E57*'Eff Conc.'!P57*3.78)</f>
        <v xml:space="preserve"> </v>
      </c>
      <c r="Q57" s="289" t="str">
        <f>IF('Eff Conc.'!U57="", " ", 'Eff Conc.'!$D57*'Eff Conc.'!U57*3.78)</f>
        <v xml:space="preserve"> </v>
      </c>
    </row>
    <row r="58" spans="1:17" x14ac:dyDescent="0.25">
      <c r="A58" s="288">
        <f>'Eff Conc.'!A58</f>
        <v>0</v>
      </c>
      <c r="B58" s="87">
        <f>'Eff Conc.'!B58</f>
        <v>0</v>
      </c>
      <c r="C58" s="129">
        <f>'Eff Conc.'!C58</f>
        <v>0</v>
      </c>
      <c r="D58" s="237">
        <f>'Eff Conc.'!D58</f>
        <v>0</v>
      </c>
      <c r="E58" s="237">
        <f>'Eff Conc.'!E58</f>
        <v>0</v>
      </c>
      <c r="F58" s="272" t="str">
        <f>IF(OR('Eff Conc.'!F58=0,'Eff Conc.'!F58=""), " ", 'Eff Conc.'!$D58*'Eff Conc.'!F58*3.78)</f>
        <v xml:space="preserve"> </v>
      </c>
      <c r="G58" s="272" t="str">
        <f>IF(OR('Eff Conc.'!G58=0,'Eff Conc.'!G58=""), " ", 'Eff Conc.'!$D58*'Eff Conc.'!G58*3.78)</f>
        <v xml:space="preserve"> </v>
      </c>
      <c r="H58" s="272" t="str">
        <f>IF('Eff Conc.'!H58="", " ", 'Eff Conc.'!$D58*'Eff Conc.'!H58*3.78)</f>
        <v xml:space="preserve"> </v>
      </c>
      <c r="I58" s="272" t="str">
        <f>IF('Eff Conc.'!I58="", " ", 'Eff Conc.'!$D58*'Eff Conc.'!I58*3.78)</f>
        <v xml:space="preserve"> </v>
      </c>
      <c r="J58" s="272" t="str">
        <f>IF('Eff Conc.'!J58="", " ", 'Eff Conc.'!$D58*'Eff Conc.'!J58*3.78)</f>
        <v xml:space="preserve"> </v>
      </c>
      <c r="K58" s="272" t="str">
        <f>IF('Eff Conc.'!K58="", " ", 'Eff Conc.'!$D58*'Eff Conc.'!K58*3.78)</f>
        <v xml:space="preserve"> </v>
      </c>
      <c r="L58" s="272" t="str">
        <f>IF('Eff Conc.'!L58="", " ", 'Eff Conc.'!$D58*'Eff Conc.'!L58*3.78)</f>
        <v xml:space="preserve"> </v>
      </c>
      <c r="M58" s="272" t="str">
        <f>IF('Eff Conc.'!M58="", " ", 'Eff Conc.'!$D58*'Eff Conc.'!M58*3.78)</f>
        <v xml:space="preserve"> </v>
      </c>
      <c r="N58" s="272" t="str">
        <f>IF('Eff Conc.'!N58="", " ", 'Eff Conc.'!$D58*'Eff Conc.'!N58*3.78)</f>
        <v xml:space="preserve"> </v>
      </c>
      <c r="O58" s="272" t="str">
        <f>IF('Eff Conc.'!O58="", " ", 'Eff Conc.'!$D58*'Eff Conc.'!O58*3.78)</f>
        <v xml:space="preserve"> </v>
      </c>
      <c r="P58" s="272" t="str">
        <f>IF('Eff Conc.'!P58="", " ", 'Eff Conc.'!$E58*'Eff Conc.'!P58*3.78)</f>
        <v xml:space="preserve"> </v>
      </c>
      <c r="Q58" s="289" t="str">
        <f>IF('Eff Conc.'!U58="", " ", 'Eff Conc.'!$D58*'Eff Conc.'!U58*3.78)</f>
        <v xml:space="preserve"> </v>
      </c>
    </row>
    <row r="59" spans="1:17" ht="15" customHeight="1" x14ac:dyDescent="0.25">
      <c r="A59" s="288">
        <f>'Eff Conc.'!A59</f>
        <v>0</v>
      </c>
      <c r="B59" s="87">
        <f>'Eff Conc.'!B59</f>
        <v>0</v>
      </c>
      <c r="C59" s="129">
        <f>'Eff Conc.'!C59</f>
        <v>0</v>
      </c>
      <c r="D59" s="237">
        <f>'Eff Conc.'!D59</f>
        <v>0</v>
      </c>
      <c r="E59" s="237">
        <f>'Eff Conc.'!E59</f>
        <v>0</v>
      </c>
      <c r="F59" s="272" t="str">
        <f>IF(OR('Eff Conc.'!F59=0,'Eff Conc.'!F59=""), " ", 'Eff Conc.'!$D59*'Eff Conc.'!F59*3.78)</f>
        <v xml:space="preserve"> </v>
      </c>
      <c r="G59" s="272" t="str">
        <f>IF(OR('Eff Conc.'!G59=0,'Eff Conc.'!G59=""), " ", 'Eff Conc.'!$D59*'Eff Conc.'!G59*3.78)</f>
        <v xml:space="preserve"> </v>
      </c>
      <c r="H59" s="272" t="str">
        <f>IF('Eff Conc.'!H59="", " ", 'Eff Conc.'!$D59*'Eff Conc.'!H59*3.78)</f>
        <v xml:space="preserve"> </v>
      </c>
      <c r="I59" s="272" t="str">
        <f>IF('Eff Conc.'!I59="", " ", 'Eff Conc.'!$D59*'Eff Conc.'!I59*3.78)</f>
        <v xml:space="preserve"> </v>
      </c>
      <c r="J59" s="272" t="str">
        <f>IF('Eff Conc.'!J59="", " ", 'Eff Conc.'!$D59*'Eff Conc.'!J59*3.78)</f>
        <v xml:space="preserve"> </v>
      </c>
      <c r="K59" s="272" t="str">
        <f>IF('Eff Conc.'!K59="", " ", 'Eff Conc.'!$D59*'Eff Conc.'!K59*3.78)</f>
        <v xml:space="preserve"> </v>
      </c>
      <c r="L59" s="272" t="str">
        <f>IF('Eff Conc.'!L59="", " ", 'Eff Conc.'!$D59*'Eff Conc.'!L59*3.78)</f>
        <v xml:space="preserve"> </v>
      </c>
      <c r="M59" s="272" t="str">
        <f>IF('Eff Conc.'!M59="", " ", 'Eff Conc.'!$D59*'Eff Conc.'!M59*3.78)</f>
        <v xml:space="preserve"> </v>
      </c>
      <c r="N59" s="272" t="str">
        <f>IF('Eff Conc.'!N59="", " ", 'Eff Conc.'!$D59*'Eff Conc.'!N59*3.78)</f>
        <v xml:space="preserve"> </v>
      </c>
      <c r="O59" s="272" t="str">
        <f>IF('Eff Conc.'!O59="", " ", 'Eff Conc.'!$D59*'Eff Conc.'!O59*3.78)</f>
        <v xml:space="preserve"> </v>
      </c>
      <c r="P59" s="272" t="str">
        <f>IF('Eff Conc.'!P59="", " ", 'Eff Conc.'!$E59*'Eff Conc.'!P59*3.78)</f>
        <v xml:space="preserve"> </v>
      </c>
      <c r="Q59" s="289" t="str">
        <f>IF('Eff Conc.'!U59="", " ", 'Eff Conc.'!$D59*'Eff Conc.'!U59*3.78)</f>
        <v xml:space="preserve"> </v>
      </c>
    </row>
    <row r="60" spans="1:17" x14ac:dyDescent="0.25">
      <c r="A60" s="288">
        <f>'Eff Conc.'!A60</f>
        <v>0</v>
      </c>
      <c r="B60" s="87">
        <f>'Eff Conc.'!B60</f>
        <v>0</v>
      </c>
      <c r="C60" s="129">
        <f>'Eff Conc.'!C60</f>
        <v>0</v>
      </c>
      <c r="D60" s="237">
        <f>'Eff Conc.'!D60</f>
        <v>0</v>
      </c>
      <c r="E60" s="237">
        <f>'Eff Conc.'!E60</f>
        <v>0</v>
      </c>
      <c r="F60" s="272" t="str">
        <f>IF(OR('Eff Conc.'!F60=0,'Eff Conc.'!F60=""), " ", 'Eff Conc.'!$D60*'Eff Conc.'!F60*3.78)</f>
        <v xml:space="preserve"> </v>
      </c>
      <c r="G60" s="272" t="str">
        <f>IF(OR('Eff Conc.'!G60=0,'Eff Conc.'!G60=""), " ", 'Eff Conc.'!$D60*'Eff Conc.'!G60*3.78)</f>
        <v xml:space="preserve"> </v>
      </c>
      <c r="H60" s="272" t="str">
        <f>IF('Eff Conc.'!H60="", " ", 'Eff Conc.'!$D60*'Eff Conc.'!H60*3.78)</f>
        <v xml:space="preserve"> </v>
      </c>
      <c r="I60" s="272" t="str">
        <f>IF('Eff Conc.'!I60="", " ", 'Eff Conc.'!$D60*'Eff Conc.'!I60*3.78)</f>
        <v xml:space="preserve"> </v>
      </c>
      <c r="J60" s="272" t="str">
        <f>IF('Eff Conc.'!J60="", " ", 'Eff Conc.'!$D60*'Eff Conc.'!J60*3.78)</f>
        <v xml:space="preserve"> </v>
      </c>
      <c r="K60" s="272" t="str">
        <f>IF('Eff Conc.'!K60="", " ", 'Eff Conc.'!$D60*'Eff Conc.'!K60*3.78)</f>
        <v xml:space="preserve"> </v>
      </c>
      <c r="L60" s="272" t="str">
        <f>IF('Eff Conc.'!L60="", " ", 'Eff Conc.'!$D60*'Eff Conc.'!L60*3.78)</f>
        <v xml:space="preserve"> </v>
      </c>
      <c r="M60" s="272" t="str">
        <f>IF('Eff Conc.'!M60="", " ", 'Eff Conc.'!$D60*'Eff Conc.'!M60*3.78)</f>
        <v xml:space="preserve"> </v>
      </c>
      <c r="N60" s="272" t="str">
        <f>IF('Eff Conc.'!N60="", " ", 'Eff Conc.'!$D60*'Eff Conc.'!N60*3.78)</f>
        <v xml:space="preserve"> </v>
      </c>
      <c r="O60" s="272" t="str">
        <f>IF('Eff Conc.'!O60="", " ", 'Eff Conc.'!$D60*'Eff Conc.'!O60*3.78)</f>
        <v xml:space="preserve"> </v>
      </c>
      <c r="P60" s="272" t="str">
        <f>IF('Eff Conc.'!P60="", " ", 'Eff Conc.'!$E60*'Eff Conc.'!P60*3.78)</f>
        <v xml:space="preserve"> </v>
      </c>
      <c r="Q60" s="289" t="str">
        <f>IF('Eff Conc.'!U60="", " ", 'Eff Conc.'!$D60*'Eff Conc.'!U60*3.78)</f>
        <v xml:space="preserve"> </v>
      </c>
    </row>
    <row r="61" spans="1:17" x14ac:dyDescent="0.25">
      <c r="A61" s="288">
        <f>'Eff Conc.'!A61</f>
        <v>0</v>
      </c>
      <c r="B61" s="87">
        <f>'Eff Conc.'!B61</f>
        <v>0</v>
      </c>
      <c r="C61" s="129">
        <f>'Eff Conc.'!C61</f>
        <v>0</v>
      </c>
      <c r="D61" s="237">
        <f>'Eff Conc.'!D61</f>
        <v>0</v>
      </c>
      <c r="E61" s="237">
        <f>'Eff Conc.'!E61</f>
        <v>0</v>
      </c>
      <c r="F61" s="272" t="str">
        <f>IF(OR('Eff Conc.'!F61=0,'Eff Conc.'!F61=""), " ", 'Eff Conc.'!$D61*'Eff Conc.'!F61*3.78)</f>
        <v xml:space="preserve"> </v>
      </c>
      <c r="G61" s="272" t="str">
        <f>IF(OR('Eff Conc.'!G61=0,'Eff Conc.'!G61=""), " ", 'Eff Conc.'!$D61*'Eff Conc.'!G61*3.78)</f>
        <v xml:space="preserve"> </v>
      </c>
      <c r="H61" s="272" t="str">
        <f>IF('Eff Conc.'!H61="", " ", 'Eff Conc.'!$D61*'Eff Conc.'!H61*3.78)</f>
        <v xml:space="preserve"> </v>
      </c>
      <c r="I61" s="272" t="str">
        <f>IF('Eff Conc.'!I61="", " ", 'Eff Conc.'!$D61*'Eff Conc.'!I61*3.78)</f>
        <v xml:space="preserve"> </v>
      </c>
      <c r="J61" s="272" t="str">
        <f>IF('Eff Conc.'!J61="", " ", 'Eff Conc.'!$D61*'Eff Conc.'!J61*3.78)</f>
        <v xml:space="preserve"> </v>
      </c>
      <c r="K61" s="272" t="str">
        <f>IF('Eff Conc.'!K61="", " ", 'Eff Conc.'!$D61*'Eff Conc.'!K61*3.78)</f>
        <v xml:space="preserve"> </v>
      </c>
      <c r="L61" s="272" t="str">
        <f>IF('Eff Conc.'!L61="", " ", 'Eff Conc.'!$D61*'Eff Conc.'!L61*3.78)</f>
        <v xml:space="preserve"> </v>
      </c>
      <c r="M61" s="272" t="str">
        <f>IF('Eff Conc.'!M61="", " ", 'Eff Conc.'!$D61*'Eff Conc.'!M61*3.78)</f>
        <v xml:space="preserve"> </v>
      </c>
      <c r="N61" s="272" t="str">
        <f>IF('Eff Conc.'!N61="", " ", 'Eff Conc.'!$D61*'Eff Conc.'!N61*3.78)</f>
        <v xml:space="preserve"> </v>
      </c>
      <c r="O61" s="272" t="str">
        <f>IF('Eff Conc.'!O61="", " ", 'Eff Conc.'!$D61*'Eff Conc.'!O61*3.78)</f>
        <v xml:space="preserve"> </v>
      </c>
      <c r="P61" s="272" t="str">
        <f>IF('Eff Conc.'!P61="", " ", 'Eff Conc.'!$E61*'Eff Conc.'!P61*3.78)</f>
        <v xml:space="preserve"> </v>
      </c>
      <c r="Q61" s="289" t="str">
        <f>IF('Eff Conc.'!U61="", " ", 'Eff Conc.'!$D61*'Eff Conc.'!U61*3.78)</f>
        <v xml:space="preserve"> </v>
      </c>
    </row>
    <row r="62" spans="1:17" x14ac:dyDescent="0.25">
      <c r="A62" s="288">
        <f>'Eff Conc.'!A62</f>
        <v>0</v>
      </c>
      <c r="B62" s="87">
        <f>'Eff Conc.'!B62</f>
        <v>0</v>
      </c>
      <c r="C62" s="129">
        <f>'Eff Conc.'!C62</f>
        <v>0</v>
      </c>
      <c r="D62" s="237">
        <f>'Eff Conc.'!D62</f>
        <v>0</v>
      </c>
      <c r="E62" s="237">
        <f>'Eff Conc.'!E62</f>
        <v>0</v>
      </c>
      <c r="F62" s="272" t="str">
        <f>IF(OR('Eff Conc.'!F62=0,'Eff Conc.'!F62=""), " ", 'Eff Conc.'!$D62*'Eff Conc.'!F62*3.78)</f>
        <v xml:space="preserve"> </v>
      </c>
      <c r="G62" s="272" t="str">
        <f>IF(OR('Eff Conc.'!G62=0,'Eff Conc.'!G62=""), " ", 'Eff Conc.'!$D62*'Eff Conc.'!G62*3.78)</f>
        <v xml:space="preserve"> </v>
      </c>
      <c r="H62" s="272" t="str">
        <f>IF('Eff Conc.'!H62="", " ", 'Eff Conc.'!$D62*'Eff Conc.'!H62*3.78)</f>
        <v xml:space="preserve"> </v>
      </c>
      <c r="I62" s="272" t="str">
        <f>IF('Eff Conc.'!I62="", " ", 'Eff Conc.'!$D62*'Eff Conc.'!I62*3.78)</f>
        <v xml:space="preserve"> </v>
      </c>
      <c r="J62" s="272" t="str">
        <f>IF('Eff Conc.'!J62="", " ", 'Eff Conc.'!$D62*'Eff Conc.'!J62*3.78)</f>
        <v xml:space="preserve"> </v>
      </c>
      <c r="K62" s="272" t="str">
        <f>IF('Eff Conc.'!K62="", " ", 'Eff Conc.'!$D62*'Eff Conc.'!K62*3.78)</f>
        <v xml:space="preserve"> </v>
      </c>
      <c r="L62" s="272" t="str">
        <f>IF('Eff Conc.'!L62="", " ", 'Eff Conc.'!$D62*'Eff Conc.'!L62*3.78)</f>
        <v xml:space="preserve"> </v>
      </c>
      <c r="M62" s="272" t="str">
        <f>IF('Eff Conc.'!M62="", " ", 'Eff Conc.'!$D62*'Eff Conc.'!M62*3.78)</f>
        <v xml:space="preserve"> </v>
      </c>
      <c r="N62" s="272" t="str">
        <f>IF('Eff Conc.'!N62="", " ", 'Eff Conc.'!$D62*'Eff Conc.'!N62*3.78)</f>
        <v xml:space="preserve"> </v>
      </c>
      <c r="O62" s="272" t="str">
        <f>IF('Eff Conc.'!O62="", " ", 'Eff Conc.'!$D62*'Eff Conc.'!O62*3.78)</f>
        <v xml:space="preserve"> </v>
      </c>
      <c r="P62" s="272" t="str">
        <f>IF('Eff Conc.'!P62="", " ", 'Eff Conc.'!$E62*'Eff Conc.'!P62*3.78)</f>
        <v xml:space="preserve"> </v>
      </c>
      <c r="Q62" s="289" t="str">
        <f>IF('Eff Conc.'!U62="", " ", 'Eff Conc.'!$D62*'Eff Conc.'!U62*3.78)</f>
        <v xml:space="preserve"> </v>
      </c>
    </row>
    <row r="63" spans="1:17" x14ac:dyDescent="0.25">
      <c r="A63" s="288">
        <f>'Eff Conc.'!A63</f>
        <v>0</v>
      </c>
      <c r="B63" s="87">
        <f>'Eff Conc.'!B63</f>
        <v>0</v>
      </c>
      <c r="C63" s="129">
        <f>'Eff Conc.'!C63</f>
        <v>0</v>
      </c>
      <c r="D63" s="237">
        <f>'Eff Conc.'!D63</f>
        <v>0</v>
      </c>
      <c r="E63" s="237">
        <f>'Eff Conc.'!E63</f>
        <v>0</v>
      </c>
      <c r="F63" s="272" t="str">
        <f>IF(OR('Eff Conc.'!F63=0,'Eff Conc.'!F63=""), " ", 'Eff Conc.'!$D63*'Eff Conc.'!F63*3.78)</f>
        <v xml:space="preserve"> </v>
      </c>
      <c r="G63" s="272" t="str">
        <f>IF(OR('Eff Conc.'!G63=0,'Eff Conc.'!G63=""), " ", 'Eff Conc.'!$D63*'Eff Conc.'!G63*3.78)</f>
        <v xml:space="preserve"> </v>
      </c>
      <c r="H63" s="272" t="str">
        <f>IF('Eff Conc.'!H63="", " ", 'Eff Conc.'!$D63*'Eff Conc.'!H63*3.78)</f>
        <v xml:space="preserve"> </v>
      </c>
      <c r="I63" s="272" t="str">
        <f>IF('Eff Conc.'!I63="", " ", 'Eff Conc.'!$D63*'Eff Conc.'!I63*3.78)</f>
        <v xml:space="preserve"> </v>
      </c>
      <c r="J63" s="272" t="str">
        <f>IF('Eff Conc.'!J63="", " ", 'Eff Conc.'!$D63*'Eff Conc.'!J63*3.78)</f>
        <v xml:space="preserve"> </v>
      </c>
      <c r="K63" s="272" t="str">
        <f>IF('Eff Conc.'!K63="", " ", 'Eff Conc.'!$D63*'Eff Conc.'!K63*3.78)</f>
        <v xml:space="preserve"> </v>
      </c>
      <c r="L63" s="272" t="str">
        <f>IF('Eff Conc.'!L63="", " ", 'Eff Conc.'!$D63*'Eff Conc.'!L63*3.78)</f>
        <v xml:space="preserve"> </v>
      </c>
      <c r="M63" s="272" t="str">
        <f>IF('Eff Conc.'!M63="", " ", 'Eff Conc.'!$D63*'Eff Conc.'!M63*3.78)</f>
        <v xml:space="preserve"> </v>
      </c>
      <c r="N63" s="272" t="str">
        <f>IF('Eff Conc.'!N63="", " ", 'Eff Conc.'!$D63*'Eff Conc.'!N63*3.78)</f>
        <v xml:space="preserve"> </v>
      </c>
      <c r="O63" s="272" t="str">
        <f>IF('Eff Conc.'!O63="", " ", 'Eff Conc.'!$D63*'Eff Conc.'!O63*3.78)</f>
        <v xml:space="preserve"> </v>
      </c>
      <c r="P63" s="272" t="str">
        <f>IF('Eff Conc.'!P63="", " ", 'Eff Conc.'!$E63*'Eff Conc.'!P63*3.78)</f>
        <v xml:space="preserve"> </v>
      </c>
      <c r="Q63" s="289" t="str">
        <f>IF('Eff Conc.'!U63="", " ", 'Eff Conc.'!$D63*'Eff Conc.'!U63*3.78)</f>
        <v xml:space="preserve"> </v>
      </c>
    </row>
    <row r="64" spans="1:17" x14ac:dyDescent="0.25">
      <c r="A64" s="288">
        <f>'Eff Conc.'!A64</f>
        <v>0</v>
      </c>
      <c r="B64" s="87">
        <f>'Eff Conc.'!B64</f>
        <v>0</v>
      </c>
      <c r="C64" s="129">
        <f>'Eff Conc.'!C64</f>
        <v>0</v>
      </c>
      <c r="D64" s="237">
        <f>'Eff Conc.'!D64</f>
        <v>0</v>
      </c>
      <c r="E64" s="237">
        <f>'Eff Conc.'!E64</f>
        <v>0</v>
      </c>
      <c r="F64" s="272" t="str">
        <f>IF(OR('Eff Conc.'!F64=0,'Eff Conc.'!F64=""), " ", 'Eff Conc.'!$D64*'Eff Conc.'!F64*3.78)</f>
        <v xml:space="preserve"> </v>
      </c>
      <c r="G64" s="272" t="str">
        <f>IF(OR('Eff Conc.'!G64=0,'Eff Conc.'!G64=""), " ", 'Eff Conc.'!$D64*'Eff Conc.'!G64*3.78)</f>
        <v xml:space="preserve"> </v>
      </c>
      <c r="H64" s="272" t="str">
        <f>IF('Eff Conc.'!H64="", " ", 'Eff Conc.'!$D64*'Eff Conc.'!H64*3.78)</f>
        <v xml:space="preserve"> </v>
      </c>
      <c r="I64" s="272" t="str">
        <f>IF('Eff Conc.'!I64="", " ", 'Eff Conc.'!$D64*'Eff Conc.'!I64*3.78)</f>
        <v xml:space="preserve"> </v>
      </c>
      <c r="J64" s="272" t="str">
        <f>IF('Eff Conc.'!J64="", " ", 'Eff Conc.'!$D64*'Eff Conc.'!J64*3.78)</f>
        <v xml:space="preserve"> </v>
      </c>
      <c r="K64" s="272" t="str">
        <f>IF('Eff Conc.'!K64="", " ", 'Eff Conc.'!$D64*'Eff Conc.'!K64*3.78)</f>
        <v xml:space="preserve"> </v>
      </c>
      <c r="L64" s="272" t="str">
        <f>IF('Eff Conc.'!L64="", " ", 'Eff Conc.'!$D64*'Eff Conc.'!L64*3.78)</f>
        <v xml:space="preserve"> </v>
      </c>
      <c r="M64" s="272" t="str">
        <f>IF('Eff Conc.'!M64="", " ", 'Eff Conc.'!$D64*'Eff Conc.'!M64*3.78)</f>
        <v xml:space="preserve"> </v>
      </c>
      <c r="N64" s="272" t="str">
        <f>IF('Eff Conc.'!N64="", " ", 'Eff Conc.'!$D64*'Eff Conc.'!N64*3.78)</f>
        <v xml:space="preserve"> </v>
      </c>
      <c r="O64" s="272" t="str">
        <f>IF('Eff Conc.'!O64="", " ", 'Eff Conc.'!$D64*'Eff Conc.'!O64*3.78)</f>
        <v xml:space="preserve"> </v>
      </c>
      <c r="P64" s="272" t="str">
        <f>IF('Eff Conc.'!P64="", " ", 'Eff Conc.'!$E64*'Eff Conc.'!P64*3.78)</f>
        <v xml:space="preserve"> </v>
      </c>
      <c r="Q64" s="289" t="str">
        <f>IF('Eff Conc.'!U64="", " ", 'Eff Conc.'!$D64*'Eff Conc.'!U64*3.78)</f>
        <v xml:space="preserve"> </v>
      </c>
    </row>
    <row r="65" spans="1:19" ht="15" customHeight="1" x14ac:dyDescent="0.25">
      <c r="A65" s="288">
        <f>'Eff Conc.'!A65</f>
        <v>0</v>
      </c>
      <c r="B65" s="87">
        <f>'Eff Conc.'!B65</f>
        <v>0</v>
      </c>
      <c r="C65" s="129">
        <f>'Eff Conc.'!C65</f>
        <v>0</v>
      </c>
      <c r="D65" s="237">
        <f>'Eff Conc.'!D65</f>
        <v>0</v>
      </c>
      <c r="E65" s="237">
        <f>'Eff Conc.'!E65</f>
        <v>0</v>
      </c>
      <c r="F65" s="272" t="str">
        <f>IF(OR('Eff Conc.'!F65=0,'Eff Conc.'!F65=""), " ", 'Eff Conc.'!$D65*'Eff Conc.'!F65*3.78)</f>
        <v xml:space="preserve"> </v>
      </c>
      <c r="G65" s="272" t="str">
        <f>IF(OR('Eff Conc.'!G65=0,'Eff Conc.'!G65=""), " ", 'Eff Conc.'!$D65*'Eff Conc.'!G65*3.78)</f>
        <v xml:space="preserve"> </v>
      </c>
      <c r="H65" s="272" t="str">
        <f>IF('Eff Conc.'!H65="", " ", 'Eff Conc.'!$D65*'Eff Conc.'!H65*3.78)</f>
        <v xml:space="preserve"> </v>
      </c>
      <c r="I65" s="272" t="str">
        <f>IF('Eff Conc.'!I65="", " ", 'Eff Conc.'!$D65*'Eff Conc.'!I65*3.78)</f>
        <v xml:space="preserve"> </v>
      </c>
      <c r="J65" s="272" t="str">
        <f>IF('Eff Conc.'!J65="", " ", 'Eff Conc.'!$D65*'Eff Conc.'!J65*3.78)</f>
        <v xml:space="preserve"> </v>
      </c>
      <c r="K65" s="272" t="str">
        <f>IF('Eff Conc.'!K65="", " ", 'Eff Conc.'!$D65*'Eff Conc.'!K65*3.78)</f>
        <v xml:space="preserve"> </v>
      </c>
      <c r="L65" s="272" t="str">
        <f>IF('Eff Conc.'!L65="", " ", 'Eff Conc.'!$D65*'Eff Conc.'!L65*3.78)</f>
        <v xml:space="preserve"> </v>
      </c>
      <c r="M65" s="272" t="str">
        <f>IF('Eff Conc.'!M65="", " ", 'Eff Conc.'!$D65*'Eff Conc.'!M65*3.78)</f>
        <v xml:space="preserve"> </v>
      </c>
      <c r="N65" s="272" t="str">
        <f>IF('Eff Conc.'!N65="", " ", 'Eff Conc.'!$D65*'Eff Conc.'!N65*3.78)</f>
        <v xml:space="preserve"> </v>
      </c>
      <c r="O65" s="272" t="str">
        <f>IF('Eff Conc.'!O65="", " ", 'Eff Conc.'!$D65*'Eff Conc.'!O65*3.78)</f>
        <v xml:space="preserve"> </v>
      </c>
      <c r="P65" s="272" t="str">
        <f>IF('Eff Conc.'!P65="", " ", 'Eff Conc.'!$E65*'Eff Conc.'!P65*3.78)</f>
        <v xml:space="preserve"> </v>
      </c>
      <c r="Q65" s="289" t="str">
        <f>IF('Eff Conc.'!U65="", " ", 'Eff Conc.'!$D65*'Eff Conc.'!U65*3.78)</f>
        <v xml:space="preserve"> </v>
      </c>
    </row>
    <row r="66" spans="1:19" ht="15.75" thickBot="1" x14ac:dyDescent="0.3">
      <c r="A66" s="290">
        <f>'Eff Conc.'!A66</f>
        <v>0</v>
      </c>
      <c r="B66" s="291">
        <f>'Eff Conc.'!B66</f>
        <v>0</v>
      </c>
      <c r="C66" s="292">
        <f>'Eff Conc.'!C66</f>
        <v>0</v>
      </c>
      <c r="D66" s="293">
        <f>'Eff Conc.'!D66</f>
        <v>0</v>
      </c>
      <c r="E66" s="293">
        <f>'Eff Conc.'!E66</f>
        <v>0</v>
      </c>
      <c r="F66" s="294" t="str">
        <f>IF(OR('Eff Conc.'!F66=0,'Eff Conc.'!F66=""), " ", 'Eff Conc.'!$D66*'Eff Conc.'!F66*3.78)</f>
        <v xml:space="preserve"> </v>
      </c>
      <c r="G66" s="294" t="str">
        <f>IF(OR('Eff Conc.'!G66=0,'Eff Conc.'!G66=""), " ", 'Eff Conc.'!$D66*'Eff Conc.'!G66*3.78)</f>
        <v xml:space="preserve"> </v>
      </c>
      <c r="H66" s="294" t="str">
        <f>IF('Eff Conc.'!H66="", " ", 'Eff Conc.'!$D66*'Eff Conc.'!H66*3.78)</f>
        <v xml:space="preserve"> </v>
      </c>
      <c r="I66" s="294" t="str">
        <f>IF('Eff Conc.'!I66="", " ", 'Eff Conc.'!$D66*'Eff Conc.'!I66*3.78)</f>
        <v xml:space="preserve"> </v>
      </c>
      <c r="J66" s="294" t="str">
        <f>IF('Eff Conc.'!J66="", " ", 'Eff Conc.'!$D66*'Eff Conc.'!J66*3.78)</f>
        <v xml:space="preserve"> </v>
      </c>
      <c r="K66" s="294" t="str">
        <f>IF('Eff Conc.'!K66="", " ", 'Eff Conc.'!$D66*'Eff Conc.'!K66*3.78)</f>
        <v xml:space="preserve"> </v>
      </c>
      <c r="L66" s="294" t="str">
        <f>IF('Eff Conc.'!L66="", " ", 'Eff Conc.'!$D66*'Eff Conc.'!L66*3.78)</f>
        <v xml:space="preserve"> </v>
      </c>
      <c r="M66" s="294" t="str">
        <f>IF('Eff Conc.'!M66="", " ", 'Eff Conc.'!$D66*'Eff Conc.'!M66*3.78)</f>
        <v xml:space="preserve"> </v>
      </c>
      <c r="N66" s="294" t="str">
        <f>IF('Eff Conc.'!N66="", " ", 'Eff Conc.'!$D66*'Eff Conc.'!N66*3.78)</f>
        <v xml:space="preserve"> </v>
      </c>
      <c r="O66" s="294" t="str">
        <f>IF('Eff Conc.'!O66="", " ", 'Eff Conc.'!$D66*'Eff Conc.'!O66*3.78)</f>
        <v xml:space="preserve"> </v>
      </c>
      <c r="P66" s="294" t="str">
        <f>IF('Eff Conc.'!P66="", " ", 'Eff Conc.'!$E66*'Eff Conc.'!P66*3.78)</f>
        <v xml:space="preserve"> </v>
      </c>
      <c r="Q66" s="295" t="str">
        <f>IF('Eff Conc.'!U66="", " ", 'Eff Conc.'!$D66*'Eff Conc.'!U66*3.78)</f>
        <v xml:space="preserve"> </v>
      </c>
    </row>
    <row r="68" spans="1:19" ht="15.75" thickBot="1" x14ac:dyDescent="0.3"/>
    <row r="69" spans="1:19" s="112" customFormat="1" ht="15.75" x14ac:dyDescent="0.25">
      <c r="A69" s="270" t="s">
        <v>162</v>
      </c>
      <c r="B69" s="267"/>
      <c r="C69" s="267"/>
      <c r="D69" s="267"/>
      <c r="E69" s="267"/>
      <c r="F69" s="267"/>
      <c r="G69" s="267"/>
      <c r="H69" s="267"/>
      <c r="I69" s="267"/>
      <c r="J69" s="267"/>
      <c r="K69" s="267"/>
      <c r="L69" s="267"/>
      <c r="M69" s="267"/>
      <c r="N69" s="60"/>
      <c r="O69" s="60"/>
      <c r="P69" s="60"/>
      <c r="Q69" s="60"/>
      <c r="R69" s="60"/>
      <c r="S69" s="61"/>
    </row>
    <row r="70" spans="1:19" s="112" customFormat="1" x14ac:dyDescent="0.25">
      <c r="A70" s="268" t="s">
        <v>135</v>
      </c>
      <c r="B70" s="257"/>
      <c r="C70" s="257"/>
      <c r="D70" s="257"/>
      <c r="E70" s="257"/>
      <c r="F70" s="257"/>
      <c r="G70" s="257"/>
      <c r="H70" s="257"/>
      <c r="I70" s="257"/>
      <c r="J70" s="257"/>
      <c r="K70" s="257"/>
      <c r="L70" s="257"/>
      <c r="M70" s="257"/>
      <c r="N70" s="44"/>
      <c r="O70" s="44"/>
      <c r="P70" s="44"/>
      <c r="Q70" s="44"/>
      <c r="R70" s="44"/>
      <c r="S70" s="63"/>
    </row>
    <row r="71" spans="1:19" s="112" customFormat="1" x14ac:dyDescent="0.25">
      <c r="A71" s="268" t="s">
        <v>110</v>
      </c>
      <c r="B71" s="257"/>
      <c r="C71" s="257"/>
      <c r="D71" s="257"/>
      <c r="E71" s="257"/>
      <c r="F71" s="257"/>
      <c r="G71" s="257"/>
      <c r="H71" s="257"/>
      <c r="I71" s="257"/>
      <c r="J71" s="257"/>
      <c r="K71" s="257"/>
      <c r="L71" s="257"/>
      <c r="M71" s="257"/>
      <c r="N71" s="44"/>
      <c r="O71" s="44"/>
      <c r="P71" s="44"/>
      <c r="Q71" s="44"/>
      <c r="R71" s="44"/>
      <c r="S71" s="63"/>
    </row>
    <row r="72" spans="1:19" s="124" customFormat="1" x14ac:dyDescent="0.25">
      <c r="A72" s="268"/>
      <c r="B72" s="257"/>
      <c r="C72" s="257"/>
      <c r="D72" s="257"/>
      <c r="E72" s="257"/>
      <c r="F72" s="257"/>
      <c r="G72" s="257"/>
      <c r="H72" s="257"/>
      <c r="I72" s="257"/>
      <c r="J72" s="257"/>
      <c r="K72" s="257"/>
      <c r="L72" s="257"/>
      <c r="M72" s="257"/>
      <c r="N72" s="44"/>
      <c r="O72" s="44"/>
      <c r="P72" s="44"/>
      <c r="Q72" s="44"/>
      <c r="R72" s="44"/>
      <c r="S72" s="63"/>
    </row>
    <row r="73" spans="1:19" s="112" customFormat="1" ht="14.25" customHeight="1" x14ac:dyDescent="0.25">
      <c r="A73" s="269" t="s">
        <v>101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63"/>
    </row>
    <row r="74" spans="1:19" s="112" customFormat="1" ht="14.25" customHeight="1" x14ac:dyDescent="0.25">
      <c r="A74" s="170" t="s">
        <v>171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63"/>
    </row>
    <row r="75" spans="1:19" s="112" customFormat="1" ht="14.25" customHeight="1" x14ac:dyDescent="0.25">
      <c r="A75" s="170" t="s">
        <v>172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63"/>
    </row>
    <row r="76" spans="1:19" s="112" customFormat="1" ht="14.25" customHeight="1" x14ac:dyDescent="0.25">
      <c r="A76" s="170" t="s">
        <v>109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63"/>
    </row>
    <row r="77" spans="1:19" s="112" customFormat="1" ht="14.25" customHeight="1" x14ac:dyDescent="0.25">
      <c r="A77" s="62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63"/>
    </row>
    <row r="78" spans="1:19" s="112" customFormat="1" ht="14.25" customHeight="1" x14ac:dyDescent="0.25">
      <c r="A78" s="269" t="s">
        <v>170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63"/>
    </row>
    <row r="79" spans="1:19" s="112" customFormat="1" ht="14.25" customHeight="1" x14ac:dyDescent="0.25">
      <c r="A79" s="170" t="s">
        <v>175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63"/>
    </row>
    <row r="80" spans="1:19" s="112" customFormat="1" x14ac:dyDescent="0.25">
      <c r="A80" s="171" t="s">
        <v>174</v>
      </c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  <c r="M80" s="172"/>
      <c r="N80" s="172"/>
      <c r="O80" s="172"/>
      <c r="P80" s="172"/>
      <c r="Q80" s="172"/>
      <c r="R80" s="44"/>
      <c r="S80" s="63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5"/>
      <c r="S81" s="66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48" priority="4" operator="containsText" text="Y">
      <formula>NOT(ISERROR(SEARCH("Y",C7)))</formula>
    </cfRule>
  </conditionalFormatting>
  <conditionalFormatting sqref="A7:Q66">
    <cfRule type="containsBlanks" dxfId="447" priority="6">
      <formula>LEN(TRIM(A7))=0</formula>
    </cfRule>
  </conditionalFormatting>
  <conditionalFormatting sqref="F7:Q66">
    <cfRule type="cellIs" dxfId="446" priority="1" operator="equal">
      <formula>0</formula>
    </cfRule>
    <cfRule type="containsErrors" dxfId="445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C9" sqref="C9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5" customFormat="1" ht="18.75" x14ac:dyDescent="0.3">
      <c r="A2" s="325" t="str">
        <f>'[1] Inf Conc'!A2</f>
        <v>Central Marin Sanitation Agency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7"/>
      <c r="O2" s="21"/>
      <c r="P2" s="21"/>
      <c r="Q2" s="21"/>
      <c r="R2" s="21"/>
      <c r="S2" s="54"/>
    </row>
    <row r="3" spans="1:19" s="55" customFormat="1" ht="19.5" thickBot="1" x14ac:dyDescent="0.35">
      <c r="A3" s="328" t="str">
        <f>'[1] Inf Conc'!A3</f>
        <v>Robert Cole, Environmental Services Manager, 415-459-1455 ext 142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30"/>
      <c r="O3" s="21"/>
      <c r="P3" s="21"/>
      <c r="Q3" s="21"/>
      <c r="R3" s="21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127" t="s">
        <v>34</v>
      </c>
      <c r="B5" s="2" t="s">
        <v>0</v>
      </c>
      <c r="C5" s="356" t="s">
        <v>4</v>
      </c>
      <c r="D5" s="357"/>
      <c r="E5" s="356" t="s">
        <v>1</v>
      </c>
      <c r="F5" s="357"/>
      <c r="G5" s="356" t="s">
        <v>2</v>
      </c>
      <c r="H5" s="357"/>
      <c r="I5" s="356" t="s">
        <v>3</v>
      </c>
      <c r="J5" s="357"/>
      <c r="K5" s="356" t="s">
        <v>8</v>
      </c>
      <c r="L5" s="357"/>
      <c r="M5" s="356" t="s">
        <v>17</v>
      </c>
      <c r="N5" s="357"/>
      <c r="O5" s="356" t="s">
        <v>9</v>
      </c>
      <c r="P5" s="357"/>
      <c r="Q5" s="356" t="s">
        <v>104</v>
      </c>
      <c r="R5" s="35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7" t="str">
        <f>' Inf Conc'!A7</f>
        <v>Dry 2012</v>
      </c>
      <c r="B7" s="156">
        <f>'Inf Load'!B7</f>
        <v>41101</v>
      </c>
      <c r="C7" s="146">
        <v>7.0000000000000007E-2</v>
      </c>
      <c r="D7" s="147">
        <v>0.1</v>
      </c>
      <c r="E7" s="233">
        <v>0.02</v>
      </c>
      <c r="F7" s="234">
        <v>0.1</v>
      </c>
      <c r="G7" s="146">
        <v>2E-3</v>
      </c>
      <c r="H7" s="147">
        <v>0.03</v>
      </c>
      <c r="I7" s="233">
        <v>0.04</v>
      </c>
      <c r="J7" s="234">
        <v>0.1</v>
      </c>
      <c r="K7" s="146">
        <v>7.4999999999999997E-2</v>
      </c>
      <c r="L7" s="147">
        <v>0.1</v>
      </c>
      <c r="M7" s="233">
        <v>0.06</v>
      </c>
      <c r="N7" s="234">
        <v>0.1</v>
      </c>
      <c r="O7" s="68">
        <v>0.2</v>
      </c>
      <c r="P7" s="147">
        <v>2</v>
      </c>
      <c r="Q7" s="148">
        <v>2.1999999999999999E-2</v>
      </c>
      <c r="R7" s="149">
        <v>0.13</v>
      </c>
    </row>
    <row r="8" spans="1:19" x14ac:dyDescent="0.25">
      <c r="A8" s="157" t="str">
        <f>' Inf Conc'!A8</f>
        <v>Wet 2012/13</v>
      </c>
      <c r="B8" s="156">
        <f>'Inf Load'!B8</f>
        <v>41319</v>
      </c>
      <c r="C8" s="146">
        <v>7.0000000000000007E-2</v>
      </c>
      <c r="D8" s="147">
        <v>0.1</v>
      </c>
      <c r="E8" s="233">
        <v>0.02</v>
      </c>
      <c r="F8" s="234">
        <v>0.1</v>
      </c>
      <c r="G8" s="146">
        <v>2E-3</v>
      </c>
      <c r="H8" s="147">
        <v>0.03</v>
      </c>
      <c r="I8" s="233">
        <v>0.04</v>
      </c>
      <c r="J8" s="234">
        <v>0.1</v>
      </c>
      <c r="K8" s="146">
        <v>7.4999999999999997E-2</v>
      </c>
      <c r="L8" s="147">
        <v>0.1</v>
      </c>
      <c r="M8" s="233">
        <v>0.06</v>
      </c>
      <c r="N8" s="234">
        <v>0.1</v>
      </c>
      <c r="O8" s="68">
        <v>0.2</v>
      </c>
      <c r="P8" s="147">
        <v>2</v>
      </c>
      <c r="Q8" s="148">
        <v>2.1999999999999999E-2</v>
      </c>
      <c r="R8" s="149">
        <v>0.13</v>
      </c>
    </row>
    <row r="9" spans="1:19" x14ac:dyDescent="0.25">
      <c r="A9" s="157">
        <f>' Inf Conc'!A9</f>
        <v>0</v>
      </c>
      <c r="B9" s="156">
        <f>'Inf Load'!B9</f>
        <v>0</v>
      </c>
      <c r="C9" s="146"/>
      <c r="D9" s="147"/>
      <c r="E9" s="233"/>
      <c r="F9" s="234"/>
      <c r="G9" s="146"/>
      <c r="H9" s="147"/>
      <c r="I9" s="233"/>
      <c r="J9" s="234"/>
      <c r="K9" s="146"/>
      <c r="L9" s="147"/>
      <c r="M9" s="233"/>
      <c r="N9" s="234"/>
      <c r="O9" s="68"/>
      <c r="P9" s="147"/>
      <c r="Q9" s="148"/>
      <c r="R9" s="149"/>
    </row>
    <row r="10" spans="1:19" x14ac:dyDescent="0.25">
      <c r="A10" s="157">
        <f>' Inf Conc'!A10</f>
        <v>0</v>
      </c>
      <c r="B10" s="156">
        <f>'Inf Load'!B10</f>
        <v>0</v>
      </c>
      <c r="C10" s="146"/>
      <c r="D10" s="147"/>
      <c r="E10" s="233"/>
      <c r="F10" s="234"/>
      <c r="G10" s="146"/>
      <c r="H10" s="147"/>
      <c r="I10" s="233"/>
      <c r="J10" s="234"/>
      <c r="K10" s="146"/>
      <c r="L10" s="147"/>
      <c r="M10" s="233"/>
      <c r="N10" s="234"/>
      <c r="O10" s="68"/>
      <c r="P10" s="147"/>
      <c r="Q10" s="148"/>
      <c r="R10" s="149"/>
    </row>
    <row r="11" spans="1:19" x14ac:dyDescent="0.25">
      <c r="A11" s="157">
        <f>' Inf Conc'!A11</f>
        <v>0</v>
      </c>
      <c r="B11" s="156">
        <f>'Inf Load'!B11</f>
        <v>0</v>
      </c>
      <c r="C11" s="146"/>
      <c r="D11" s="147"/>
      <c r="E11" s="233"/>
      <c r="F11" s="234"/>
      <c r="G11" s="146"/>
      <c r="H11" s="147"/>
      <c r="I11" s="233"/>
      <c r="J11" s="234"/>
      <c r="K11" s="146"/>
      <c r="L11" s="147"/>
      <c r="M11" s="233"/>
      <c r="N11" s="234"/>
      <c r="O11" s="68"/>
      <c r="P11" s="147"/>
      <c r="Q11" s="148"/>
      <c r="R11" s="149"/>
    </row>
    <row r="12" spans="1:19" x14ac:dyDescent="0.25">
      <c r="A12" s="157">
        <f>' Inf Conc'!A12</f>
        <v>0</v>
      </c>
      <c r="B12" s="156">
        <f>'Inf Load'!B12</f>
        <v>0</v>
      </c>
      <c r="C12" s="146"/>
      <c r="D12" s="147"/>
      <c r="E12" s="233"/>
      <c r="F12" s="234"/>
      <c r="G12" s="146"/>
      <c r="H12" s="147"/>
      <c r="I12" s="233"/>
      <c r="J12" s="234"/>
      <c r="K12" s="146"/>
      <c r="L12" s="147"/>
      <c r="M12" s="233"/>
      <c r="N12" s="234"/>
      <c r="O12" s="68"/>
      <c r="P12" s="147"/>
      <c r="Q12" s="148"/>
      <c r="R12" s="149"/>
    </row>
    <row r="13" spans="1:19" x14ac:dyDescent="0.25">
      <c r="A13" s="157">
        <f>' Inf Conc'!A13</f>
        <v>0</v>
      </c>
      <c r="B13" s="156">
        <f>'Inf Load'!B13</f>
        <v>0</v>
      </c>
      <c r="C13" s="146"/>
      <c r="D13" s="147"/>
      <c r="E13" s="233"/>
      <c r="F13" s="234"/>
      <c r="G13" s="146"/>
      <c r="H13" s="147"/>
      <c r="I13" s="233"/>
      <c r="J13" s="234"/>
      <c r="K13" s="146"/>
      <c r="L13" s="147"/>
      <c r="M13" s="233"/>
      <c r="N13" s="234"/>
      <c r="O13" s="68"/>
      <c r="P13" s="147"/>
      <c r="Q13" s="148"/>
      <c r="R13" s="149"/>
    </row>
    <row r="14" spans="1:19" x14ac:dyDescent="0.25">
      <c r="A14" s="157">
        <f>' Inf Conc'!A14</f>
        <v>0</v>
      </c>
      <c r="B14" s="156">
        <f>'Inf Load'!B14</f>
        <v>0</v>
      </c>
      <c r="C14" s="146"/>
      <c r="D14" s="147"/>
      <c r="E14" s="233"/>
      <c r="F14" s="234"/>
      <c r="G14" s="146"/>
      <c r="H14" s="147"/>
      <c r="I14" s="233"/>
      <c r="J14" s="234"/>
      <c r="K14" s="146"/>
      <c r="L14" s="147"/>
      <c r="M14" s="233"/>
      <c r="N14" s="234"/>
      <c r="O14" s="68"/>
      <c r="P14" s="147"/>
      <c r="Q14" s="148"/>
      <c r="R14" s="149"/>
    </row>
    <row r="15" spans="1:19" x14ac:dyDescent="0.25">
      <c r="A15" s="157">
        <f>' Inf Conc'!A15</f>
        <v>0</v>
      </c>
      <c r="B15" s="156">
        <f>'Inf Load'!B15</f>
        <v>0</v>
      </c>
      <c r="C15" s="146"/>
      <c r="D15" s="147"/>
      <c r="E15" s="233"/>
      <c r="F15" s="234"/>
      <c r="G15" s="146"/>
      <c r="H15" s="147"/>
      <c r="I15" s="233"/>
      <c r="J15" s="234"/>
      <c r="K15" s="146"/>
      <c r="L15" s="147"/>
      <c r="M15" s="233"/>
      <c r="N15" s="234"/>
      <c r="O15" s="68"/>
      <c r="P15" s="147"/>
      <c r="Q15" s="148"/>
      <c r="R15" s="149"/>
    </row>
    <row r="16" spans="1:19" x14ac:dyDescent="0.25">
      <c r="A16" s="157">
        <f>' Inf Conc'!A16</f>
        <v>0</v>
      </c>
      <c r="B16" s="156">
        <f>'Inf Load'!B16</f>
        <v>0</v>
      </c>
      <c r="C16" s="146"/>
      <c r="D16" s="147"/>
      <c r="E16" s="233"/>
      <c r="F16" s="234"/>
      <c r="G16" s="146"/>
      <c r="H16" s="147"/>
      <c r="I16" s="233"/>
      <c r="J16" s="234"/>
      <c r="K16" s="146"/>
      <c r="L16" s="147"/>
      <c r="M16" s="233"/>
      <c r="N16" s="234"/>
      <c r="O16" s="68"/>
      <c r="P16" s="147"/>
      <c r="Q16" s="148"/>
      <c r="R16" s="149"/>
    </row>
    <row r="17" spans="1:18" x14ac:dyDescent="0.25">
      <c r="A17" s="157">
        <f>' Inf Conc'!A17</f>
        <v>0</v>
      </c>
      <c r="B17" s="156">
        <f>'Inf Load'!B17</f>
        <v>0</v>
      </c>
      <c r="C17" s="146"/>
      <c r="D17" s="147"/>
      <c r="E17" s="233"/>
      <c r="F17" s="234"/>
      <c r="G17" s="146"/>
      <c r="H17" s="147"/>
      <c r="I17" s="233"/>
      <c r="J17" s="234"/>
      <c r="K17" s="146"/>
      <c r="L17" s="147"/>
      <c r="M17" s="233"/>
      <c r="N17" s="234"/>
      <c r="O17" s="68"/>
      <c r="P17" s="147"/>
      <c r="Q17" s="148"/>
      <c r="R17" s="149"/>
    </row>
    <row r="18" spans="1:18" x14ac:dyDescent="0.25">
      <c r="A18" s="157">
        <f>' Inf Conc'!A18</f>
        <v>0</v>
      </c>
      <c r="B18" s="156">
        <f>'Inf Load'!B18</f>
        <v>0</v>
      </c>
      <c r="C18" s="146"/>
      <c r="D18" s="147"/>
      <c r="E18" s="148"/>
      <c r="F18" s="149"/>
      <c r="G18" s="146"/>
      <c r="H18" s="147"/>
      <c r="I18" s="148"/>
      <c r="J18" s="149"/>
      <c r="K18" s="146"/>
      <c r="L18" s="147"/>
      <c r="M18" s="148"/>
      <c r="N18" s="149"/>
      <c r="O18" s="68"/>
      <c r="P18" s="147"/>
      <c r="Q18" s="148"/>
      <c r="R18" s="149"/>
    </row>
    <row r="19" spans="1:18" x14ac:dyDescent="0.25">
      <c r="A19" s="157">
        <f>' Inf Conc'!A19</f>
        <v>0</v>
      </c>
      <c r="B19" s="156">
        <f>'Inf Load'!B19</f>
        <v>0</v>
      </c>
      <c r="C19" s="146"/>
      <c r="D19" s="147"/>
      <c r="E19" s="233"/>
      <c r="F19" s="234"/>
      <c r="G19" s="146"/>
      <c r="H19" s="147"/>
      <c r="I19" s="233"/>
      <c r="J19" s="234"/>
      <c r="K19" s="146"/>
      <c r="L19" s="147"/>
      <c r="M19" s="233"/>
      <c r="N19" s="234"/>
      <c r="O19" s="146"/>
      <c r="P19" s="147"/>
      <c r="Q19" s="148"/>
      <c r="R19" s="149"/>
    </row>
    <row r="20" spans="1:18" x14ac:dyDescent="0.25">
      <c r="A20" s="157">
        <f>' Inf Conc'!A20</f>
        <v>0</v>
      </c>
      <c r="B20" s="156">
        <f>'Inf Load'!B20</f>
        <v>0</v>
      </c>
      <c r="C20" s="146"/>
      <c r="D20" s="147"/>
      <c r="E20" s="148"/>
      <c r="F20" s="149"/>
      <c r="G20" s="146"/>
      <c r="H20" s="147"/>
      <c r="I20" s="148"/>
      <c r="J20" s="149"/>
      <c r="K20" s="146"/>
      <c r="L20" s="147"/>
      <c r="M20" s="148"/>
      <c r="N20" s="149"/>
      <c r="O20" s="146"/>
      <c r="P20" s="147"/>
      <c r="Q20" s="148"/>
      <c r="R20" s="149"/>
    </row>
    <row r="21" spans="1:18" x14ac:dyDescent="0.25">
      <c r="A21" s="157">
        <f>' Inf Conc'!A21</f>
        <v>0</v>
      </c>
      <c r="B21" s="156">
        <f>'Inf Load'!B21</f>
        <v>0</v>
      </c>
      <c r="C21" s="146"/>
      <c r="D21" s="147"/>
      <c r="E21" s="148"/>
      <c r="F21" s="149"/>
      <c r="G21" s="146"/>
      <c r="H21" s="147"/>
      <c r="I21" s="148"/>
      <c r="J21" s="149"/>
      <c r="K21" s="146"/>
      <c r="L21" s="147"/>
      <c r="M21" s="148"/>
      <c r="N21" s="149"/>
      <c r="O21" s="146"/>
      <c r="P21" s="147"/>
      <c r="Q21" s="148"/>
      <c r="R21" s="149"/>
    </row>
    <row r="22" spans="1:18" x14ac:dyDescent="0.25">
      <c r="A22" s="157">
        <f>' Inf Conc'!A22</f>
        <v>0</v>
      </c>
      <c r="B22" s="156">
        <f>'Inf Load'!B22</f>
        <v>0</v>
      </c>
      <c r="C22" s="146"/>
      <c r="D22" s="147"/>
      <c r="E22" s="148"/>
      <c r="F22" s="149"/>
      <c r="G22" s="146"/>
      <c r="H22" s="147"/>
      <c r="I22" s="148"/>
      <c r="J22" s="149"/>
      <c r="K22" s="146"/>
      <c r="L22" s="147"/>
      <c r="M22" s="148"/>
      <c r="N22" s="149"/>
      <c r="O22" s="146"/>
      <c r="P22" s="147"/>
      <c r="Q22" s="148"/>
      <c r="R22" s="149"/>
    </row>
    <row r="23" spans="1:18" x14ac:dyDescent="0.25">
      <c r="A23" s="157">
        <f>' Inf Conc'!A23</f>
        <v>0</v>
      </c>
      <c r="B23" s="156">
        <f>'Inf Load'!B23</f>
        <v>0</v>
      </c>
      <c r="C23" s="146"/>
      <c r="D23" s="147"/>
      <c r="E23" s="148"/>
      <c r="F23" s="149"/>
      <c r="G23" s="146"/>
      <c r="H23" s="147"/>
      <c r="I23" s="148"/>
      <c r="J23" s="149"/>
      <c r="K23" s="146"/>
      <c r="L23" s="147"/>
      <c r="M23" s="148"/>
      <c r="N23" s="149"/>
      <c r="O23" s="146"/>
      <c r="P23" s="147"/>
      <c r="Q23" s="148"/>
      <c r="R23" s="149"/>
    </row>
    <row r="24" spans="1:18" x14ac:dyDescent="0.25">
      <c r="A24" s="157">
        <f>' Inf Conc'!A24</f>
        <v>0</v>
      </c>
      <c r="B24" s="156">
        <f>'Inf Load'!B24</f>
        <v>0</v>
      </c>
      <c r="C24" s="146"/>
      <c r="D24" s="147"/>
      <c r="E24" s="148"/>
      <c r="F24" s="149"/>
      <c r="G24" s="146"/>
      <c r="H24" s="147"/>
      <c r="I24" s="148"/>
      <c r="J24" s="149"/>
      <c r="K24" s="146"/>
      <c r="L24" s="147"/>
      <c r="M24" s="148"/>
      <c r="N24" s="149"/>
      <c r="O24" s="146"/>
      <c r="P24" s="147"/>
      <c r="Q24" s="148"/>
      <c r="R24" s="149"/>
    </row>
    <row r="25" spans="1:18" x14ac:dyDescent="0.25">
      <c r="A25" s="157">
        <f>' Inf Conc'!A25</f>
        <v>0</v>
      </c>
      <c r="B25" s="156">
        <f>'Inf Load'!B25</f>
        <v>0</v>
      </c>
      <c r="C25" s="146"/>
      <c r="D25" s="147"/>
      <c r="E25" s="148"/>
      <c r="F25" s="149"/>
      <c r="G25" s="146"/>
      <c r="H25" s="147"/>
      <c r="I25" s="148"/>
      <c r="J25" s="149"/>
      <c r="K25" s="146"/>
      <c r="L25" s="147"/>
      <c r="M25" s="148"/>
      <c r="N25" s="149"/>
      <c r="O25" s="146"/>
      <c r="P25" s="147"/>
      <c r="Q25" s="148"/>
      <c r="R25" s="149"/>
    </row>
    <row r="26" spans="1:18" ht="15.75" thickBot="1" x14ac:dyDescent="0.3">
      <c r="A26" s="157">
        <f>' Inf Conc'!A26</f>
        <v>0</v>
      </c>
      <c r="B26" s="156">
        <f>'Inf Load'!B26</f>
        <v>0</v>
      </c>
      <c r="C26" s="153"/>
      <c r="D26" s="154"/>
      <c r="E26" s="151"/>
      <c r="F26" s="152"/>
      <c r="G26" s="153"/>
      <c r="H26" s="154"/>
      <c r="I26" s="151"/>
      <c r="J26" s="152"/>
      <c r="K26" s="153"/>
      <c r="L26" s="154"/>
      <c r="M26" s="151"/>
      <c r="N26" s="152"/>
      <c r="O26" s="153"/>
      <c r="P26" s="154"/>
      <c r="Q26" s="151"/>
      <c r="R26" s="152"/>
    </row>
    <row r="28" spans="1:18" ht="15.75" thickBot="1" x14ac:dyDescent="0.3"/>
    <row r="29" spans="1:18" x14ac:dyDescent="0.25">
      <c r="A29" s="111" t="s">
        <v>95</v>
      </c>
      <c r="B29" s="176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44" priority="139">
      <formula>ISTEXT(E17)</formula>
    </cfRule>
  </conditionalFormatting>
  <conditionalFormatting sqref="F17:F26">
    <cfRule type="expression" dxfId="443" priority="138">
      <formula>ISTEXT(F17)</formula>
    </cfRule>
  </conditionalFormatting>
  <conditionalFormatting sqref="G17:G26">
    <cfRule type="expression" dxfId="442" priority="137">
      <formula>ISTEXT(G17)</formula>
    </cfRule>
  </conditionalFormatting>
  <conditionalFormatting sqref="H17:H26">
    <cfRule type="expression" dxfId="441" priority="136">
      <formula>ISTEXT(H17)</formula>
    </cfRule>
  </conditionalFormatting>
  <conditionalFormatting sqref="K17:K26">
    <cfRule type="expression" dxfId="440" priority="135">
      <formula>ISTEXT(K17)</formula>
    </cfRule>
  </conditionalFormatting>
  <conditionalFormatting sqref="L17:L26">
    <cfRule type="expression" dxfId="439" priority="134">
      <formula>ISTEXT(L17)</formula>
    </cfRule>
  </conditionalFormatting>
  <conditionalFormatting sqref="M17:M26">
    <cfRule type="expression" dxfId="438" priority="133">
      <formula>ISTEXT(M17)</formula>
    </cfRule>
  </conditionalFormatting>
  <conditionalFormatting sqref="N17:N26">
    <cfRule type="expression" dxfId="437" priority="132">
      <formula>ISTEXT(N17)</formula>
    </cfRule>
  </conditionalFormatting>
  <conditionalFormatting sqref="O17:O26">
    <cfRule type="expression" dxfId="436" priority="131">
      <formula>ISTEXT(O17)</formula>
    </cfRule>
  </conditionalFormatting>
  <conditionalFormatting sqref="P17:P26">
    <cfRule type="expression" dxfId="435" priority="130">
      <formula>ISTEXT(P17)</formula>
    </cfRule>
  </conditionalFormatting>
  <conditionalFormatting sqref="Q17:Q26">
    <cfRule type="expression" dxfId="434" priority="129">
      <formula>ISTEXT(Q17)</formula>
    </cfRule>
  </conditionalFormatting>
  <conditionalFormatting sqref="R17:R26">
    <cfRule type="expression" dxfId="433" priority="128">
      <formula>ISTEXT(R17)</formula>
    </cfRule>
  </conditionalFormatting>
  <conditionalFormatting sqref="C19">
    <cfRule type="expression" dxfId="432" priority="127">
      <formula>ISTEXT(C19)</formula>
    </cfRule>
  </conditionalFormatting>
  <conditionalFormatting sqref="C18">
    <cfRule type="expression" dxfId="431" priority="141">
      <formula>ISTEXT(C18)</formula>
    </cfRule>
  </conditionalFormatting>
  <conditionalFormatting sqref="D17:D26">
    <cfRule type="expression" dxfId="430" priority="140">
      <formula>ISTEXT(D17)</formula>
    </cfRule>
  </conditionalFormatting>
  <conditionalFormatting sqref="D19">
    <cfRule type="expression" dxfId="429" priority="126">
      <formula>ISTEXT(D19)</formula>
    </cfRule>
  </conditionalFormatting>
  <conditionalFormatting sqref="E19">
    <cfRule type="expression" dxfId="428" priority="125">
      <formula>ISTEXT(E19)</formula>
    </cfRule>
  </conditionalFormatting>
  <conditionalFormatting sqref="F19">
    <cfRule type="expression" dxfId="427" priority="124">
      <formula>ISTEXT(F19)</formula>
    </cfRule>
  </conditionalFormatting>
  <conditionalFormatting sqref="G19">
    <cfRule type="expression" dxfId="426" priority="123">
      <formula>ISTEXT(G19)</formula>
    </cfRule>
  </conditionalFormatting>
  <conditionalFormatting sqref="H19">
    <cfRule type="expression" dxfId="425" priority="122">
      <formula>ISTEXT(H19)</formula>
    </cfRule>
  </conditionalFormatting>
  <conditionalFormatting sqref="K19">
    <cfRule type="expression" dxfId="424" priority="121">
      <formula>ISTEXT(K19)</formula>
    </cfRule>
  </conditionalFormatting>
  <conditionalFormatting sqref="L19">
    <cfRule type="expression" dxfId="423" priority="120">
      <formula>ISTEXT(L19)</formula>
    </cfRule>
  </conditionalFormatting>
  <conditionalFormatting sqref="M19">
    <cfRule type="expression" dxfId="422" priority="119">
      <formula>ISTEXT(M19)</formula>
    </cfRule>
  </conditionalFormatting>
  <conditionalFormatting sqref="N19">
    <cfRule type="expression" dxfId="421" priority="118">
      <formula>ISTEXT(N19)</formula>
    </cfRule>
  </conditionalFormatting>
  <conditionalFormatting sqref="O19">
    <cfRule type="expression" dxfId="420" priority="117">
      <formula>ISTEXT(O19)</formula>
    </cfRule>
  </conditionalFormatting>
  <conditionalFormatting sqref="P19">
    <cfRule type="expression" dxfId="419" priority="116">
      <formula>ISTEXT(P19)</formula>
    </cfRule>
  </conditionalFormatting>
  <conditionalFormatting sqref="Q19">
    <cfRule type="expression" dxfId="418" priority="115">
      <formula>ISTEXT(Q19)</formula>
    </cfRule>
  </conditionalFormatting>
  <conditionalFormatting sqref="R19">
    <cfRule type="expression" dxfId="417" priority="114">
      <formula>ISTEXT(R19)</formula>
    </cfRule>
  </conditionalFormatting>
  <conditionalFormatting sqref="C20">
    <cfRule type="expression" dxfId="416" priority="113">
      <formula>ISTEXT(C20)</formula>
    </cfRule>
  </conditionalFormatting>
  <conditionalFormatting sqref="D20">
    <cfRule type="expression" dxfId="415" priority="112">
      <formula>ISTEXT(D20)</formula>
    </cfRule>
  </conditionalFormatting>
  <conditionalFormatting sqref="E20">
    <cfRule type="expression" dxfId="414" priority="111">
      <formula>ISTEXT(E20)</formula>
    </cfRule>
  </conditionalFormatting>
  <conditionalFormatting sqref="F20">
    <cfRule type="expression" dxfId="413" priority="110">
      <formula>ISTEXT(F20)</formula>
    </cfRule>
  </conditionalFormatting>
  <conditionalFormatting sqref="G20">
    <cfRule type="expression" dxfId="412" priority="109">
      <formula>ISTEXT(G20)</formula>
    </cfRule>
  </conditionalFormatting>
  <conditionalFormatting sqref="H20">
    <cfRule type="expression" dxfId="411" priority="108">
      <formula>ISTEXT(H20)</formula>
    </cfRule>
  </conditionalFormatting>
  <conditionalFormatting sqref="K20">
    <cfRule type="expression" dxfId="410" priority="107">
      <formula>ISTEXT(K20)</formula>
    </cfRule>
  </conditionalFormatting>
  <conditionalFormatting sqref="L20">
    <cfRule type="expression" dxfId="409" priority="106">
      <formula>ISTEXT(L20)</formula>
    </cfRule>
  </conditionalFormatting>
  <conditionalFormatting sqref="M20">
    <cfRule type="expression" dxfId="408" priority="105">
      <formula>ISTEXT(M20)</formula>
    </cfRule>
  </conditionalFormatting>
  <conditionalFormatting sqref="N20">
    <cfRule type="expression" dxfId="407" priority="104">
      <formula>ISTEXT(N20)</formula>
    </cfRule>
  </conditionalFormatting>
  <conditionalFormatting sqref="O20">
    <cfRule type="expression" dxfId="406" priority="103">
      <formula>ISTEXT(O20)</formula>
    </cfRule>
  </conditionalFormatting>
  <conditionalFormatting sqref="P20">
    <cfRule type="expression" dxfId="405" priority="102">
      <formula>ISTEXT(P20)</formula>
    </cfRule>
  </conditionalFormatting>
  <conditionalFormatting sqref="Q20">
    <cfRule type="expression" dxfId="404" priority="101">
      <formula>ISTEXT(Q20)</formula>
    </cfRule>
  </conditionalFormatting>
  <conditionalFormatting sqref="R20">
    <cfRule type="expression" dxfId="403" priority="100">
      <formula>ISTEXT(R20)</formula>
    </cfRule>
  </conditionalFormatting>
  <conditionalFormatting sqref="C21:C26">
    <cfRule type="expression" dxfId="402" priority="99">
      <formula>ISTEXT(C21)</formula>
    </cfRule>
  </conditionalFormatting>
  <conditionalFormatting sqref="D21:D26">
    <cfRule type="expression" dxfId="401" priority="98">
      <formula>ISTEXT(D21)</formula>
    </cfRule>
  </conditionalFormatting>
  <conditionalFormatting sqref="E21:E26">
    <cfRule type="expression" dxfId="400" priority="97">
      <formula>ISTEXT(E21)</formula>
    </cfRule>
  </conditionalFormatting>
  <conditionalFormatting sqref="F21:F26">
    <cfRule type="expression" dxfId="399" priority="96">
      <formula>ISTEXT(F21)</formula>
    </cfRule>
  </conditionalFormatting>
  <conditionalFormatting sqref="G21:G26">
    <cfRule type="expression" dxfId="398" priority="95">
      <formula>ISTEXT(G21)</formula>
    </cfRule>
  </conditionalFormatting>
  <conditionalFormatting sqref="H21:H26">
    <cfRule type="expression" dxfId="397" priority="94">
      <formula>ISTEXT(H21)</formula>
    </cfRule>
  </conditionalFormatting>
  <conditionalFormatting sqref="K21:K26">
    <cfRule type="expression" dxfId="396" priority="93">
      <formula>ISTEXT(K21)</formula>
    </cfRule>
  </conditionalFormatting>
  <conditionalFormatting sqref="L21:L26">
    <cfRule type="expression" dxfId="395" priority="92">
      <formula>ISTEXT(L21)</formula>
    </cfRule>
  </conditionalFormatting>
  <conditionalFormatting sqref="M21:M26">
    <cfRule type="expression" dxfId="394" priority="91">
      <formula>ISTEXT(M21)</formula>
    </cfRule>
  </conditionalFormatting>
  <conditionalFormatting sqref="N21:N26">
    <cfRule type="expression" dxfId="393" priority="90">
      <formula>ISTEXT(N21)</formula>
    </cfRule>
  </conditionalFormatting>
  <conditionalFormatting sqref="O21:O26">
    <cfRule type="expression" dxfId="392" priority="89">
      <formula>ISTEXT(O21)</formula>
    </cfRule>
  </conditionalFormatting>
  <conditionalFormatting sqref="P21:P26">
    <cfRule type="expression" dxfId="391" priority="88">
      <formula>ISTEXT(P21)</formula>
    </cfRule>
  </conditionalFormatting>
  <conditionalFormatting sqref="Q21:Q26">
    <cfRule type="expression" dxfId="390" priority="87">
      <formula>ISTEXT(Q21)</formula>
    </cfRule>
  </conditionalFormatting>
  <conditionalFormatting sqref="R21:R26">
    <cfRule type="expression" dxfId="389" priority="86">
      <formula>ISTEXT(R21)</formula>
    </cfRule>
  </conditionalFormatting>
  <conditionalFormatting sqref="K7:K16">
    <cfRule type="expression" dxfId="388" priority="70">
      <formula>ISTEXT(K7)</formula>
    </cfRule>
  </conditionalFormatting>
  <conditionalFormatting sqref="L7:L16">
    <cfRule type="expression" dxfId="387" priority="69">
      <formula>ISTEXT(L7)</formula>
    </cfRule>
  </conditionalFormatting>
  <conditionalFormatting sqref="I17:I26">
    <cfRule type="expression" dxfId="386" priority="83">
      <formula>ISTEXT(I17)</formula>
    </cfRule>
  </conditionalFormatting>
  <conditionalFormatting sqref="J17:J26">
    <cfRule type="expression" dxfId="385" priority="82">
      <formula>ISTEXT(J17)</formula>
    </cfRule>
  </conditionalFormatting>
  <conditionalFormatting sqref="I19">
    <cfRule type="expression" dxfId="384" priority="81">
      <formula>ISTEXT(I19)</formula>
    </cfRule>
  </conditionalFormatting>
  <conditionalFormatting sqref="J19">
    <cfRule type="expression" dxfId="383" priority="80">
      <formula>ISTEXT(J19)</formula>
    </cfRule>
  </conditionalFormatting>
  <conditionalFormatting sqref="I20">
    <cfRule type="expression" dxfId="382" priority="79">
      <formula>ISTEXT(I20)</formula>
    </cfRule>
  </conditionalFormatting>
  <conditionalFormatting sqref="J20">
    <cfRule type="expression" dxfId="381" priority="78">
      <formula>ISTEXT(J20)</formula>
    </cfRule>
  </conditionalFormatting>
  <conditionalFormatting sqref="I21:I26">
    <cfRule type="expression" dxfId="380" priority="77">
      <formula>ISTEXT(I21)</formula>
    </cfRule>
  </conditionalFormatting>
  <conditionalFormatting sqref="J21:J26">
    <cfRule type="expression" dxfId="379" priority="76">
      <formula>ISTEXT(J21)</formula>
    </cfRule>
  </conditionalFormatting>
  <conditionalFormatting sqref="D7:D16">
    <cfRule type="expression" dxfId="378" priority="75">
      <formula>ISTEXT(D7)</formula>
    </cfRule>
  </conditionalFormatting>
  <conditionalFormatting sqref="E7:E16">
    <cfRule type="expression" dxfId="377" priority="74">
      <formula>ISTEXT(E7)</formula>
    </cfRule>
  </conditionalFormatting>
  <conditionalFormatting sqref="F7:F16">
    <cfRule type="expression" dxfId="376" priority="73">
      <formula>ISTEXT(F7)</formula>
    </cfRule>
  </conditionalFormatting>
  <conditionalFormatting sqref="G7:G16">
    <cfRule type="expression" dxfId="375" priority="72">
      <formula>ISTEXT(G7)</formula>
    </cfRule>
  </conditionalFormatting>
  <conditionalFormatting sqref="H7:H16">
    <cfRule type="expression" dxfId="374" priority="71">
      <formula>ISTEXT(H7)</formula>
    </cfRule>
  </conditionalFormatting>
  <conditionalFormatting sqref="M7:M16">
    <cfRule type="expression" dxfId="373" priority="68">
      <formula>ISTEXT(M7)</formula>
    </cfRule>
  </conditionalFormatting>
  <conditionalFormatting sqref="N7:N16">
    <cfRule type="expression" dxfId="372" priority="67">
      <formula>ISTEXT(N7)</formula>
    </cfRule>
  </conditionalFormatting>
  <conditionalFormatting sqref="O7:O16">
    <cfRule type="expression" dxfId="371" priority="66">
      <formula>ISTEXT(O7)</formula>
    </cfRule>
  </conditionalFormatting>
  <conditionalFormatting sqref="P7:P16">
    <cfRule type="expression" dxfId="370" priority="65">
      <formula>ISTEXT(P7)</formula>
    </cfRule>
  </conditionalFormatting>
  <conditionalFormatting sqref="Q7:Q16">
    <cfRule type="expression" dxfId="369" priority="64">
      <formula>ISTEXT(Q7)</formula>
    </cfRule>
  </conditionalFormatting>
  <conditionalFormatting sqref="R7:R16">
    <cfRule type="expression" dxfId="368" priority="63">
      <formula>ISTEXT(R7)</formula>
    </cfRule>
  </conditionalFormatting>
  <conditionalFormatting sqref="I7:I16">
    <cfRule type="expression" dxfId="367" priority="62">
      <formula>ISTEXT(I7)</formula>
    </cfRule>
  </conditionalFormatting>
  <conditionalFormatting sqref="J7:J16">
    <cfRule type="expression" dxfId="366" priority="61">
      <formula>ISTEXT(J7)</formula>
    </cfRule>
  </conditionalFormatting>
  <conditionalFormatting sqref="I17:I26">
    <cfRule type="expression" dxfId="365" priority="50">
      <formula>ISTEXT(I17)</formula>
    </cfRule>
  </conditionalFormatting>
  <conditionalFormatting sqref="J17:J26">
    <cfRule type="expression" dxfId="364" priority="49">
      <formula>ISTEXT(J17)</formula>
    </cfRule>
  </conditionalFormatting>
  <conditionalFormatting sqref="K17:K26">
    <cfRule type="expression" dxfId="363" priority="48">
      <formula>ISTEXT(K17)</formula>
    </cfRule>
  </conditionalFormatting>
  <conditionalFormatting sqref="L17:L26">
    <cfRule type="expression" dxfId="362" priority="47">
      <formula>ISTEXT(L17)</formula>
    </cfRule>
  </conditionalFormatting>
  <conditionalFormatting sqref="M17:M26">
    <cfRule type="expression" dxfId="361" priority="46">
      <formula>ISTEXT(M17)</formula>
    </cfRule>
  </conditionalFormatting>
  <conditionalFormatting sqref="N17:N26">
    <cfRule type="expression" dxfId="360" priority="45">
      <formula>ISTEXT(N17)</formula>
    </cfRule>
  </conditionalFormatting>
  <conditionalFormatting sqref="O17:O26">
    <cfRule type="expression" dxfId="359" priority="44">
      <formula>ISTEXT(O17)</formula>
    </cfRule>
  </conditionalFormatting>
  <conditionalFormatting sqref="P17:P26">
    <cfRule type="expression" dxfId="358" priority="43">
      <formula>ISTEXT(P17)</formula>
    </cfRule>
  </conditionalFormatting>
  <conditionalFormatting sqref="I19">
    <cfRule type="expression" dxfId="357" priority="42">
      <formula>ISTEXT(I19)</formula>
    </cfRule>
  </conditionalFormatting>
  <conditionalFormatting sqref="J19">
    <cfRule type="expression" dxfId="356" priority="41">
      <formula>ISTEXT(J19)</formula>
    </cfRule>
  </conditionalFormatting>
  <conditionalFormatting sqref="K19">
    <cfRule type="expression" dxfId="355" priority="40">
      <formula>ISTEXT(K19)</formula>
    </cfRule>
  </conditionalFormatting>
  <conditionalFormatting sqref="L19">
    <cfRule type="expression" dxfId="354" priority="39">
      <formula>ISTEXT(L19)</formula>
    </cfRule>
  </conditionalFormatting>
  <conditionalFormatting sqref="M19">
    <cfRule type="expression" dxfId="353" priority="38">
      <formula>ISTEXT(M19)</formula>
    </cfRule>
  </conditionalFormatting>
  <conditionalFormatting sqref="N19">
    <cfRule type="expression" dxfId="352" priority="37">
      <formula>ISTEXT(N19)</formula>
    </cfRule>
  </conditionalFormatting>
  <conditionalFormatting sqref="O19">
    <cfRule type="expression" dxfId="351" priority="36">
      <formula>ISTEXT(O19)</formula>
    </cfRule>
  </conditionalFormatting>
  <conditionalFormatting sqref="P19">
    <cfRule type="expression" dxfId="350" priority="35">
      <formula>ISTEXT(P19)</formula>
    </cfRule>
  </conditionalFormatting>
  <conditionalFormatting sqref="I20">
    <cfRule type="expression" dxfId="349" priority="34">
      <formula>ISTEXT(I20)</formula>
    </cfRule>
  </conditionalFormatting>
  <conditionalFormatting sqref="J20">
    <cfRule type="expression" dxfId="348" priority="33">
      <formula>ISTEXT(J20)</formula>
    </cfRule>
  </conditionalFormatting>
  <conditionalFormatting sqref="K20">
    <cfRule type="expression" dxfId="347" priority="32">
      <formula>ISTEXT(K20)</formula>
    </cfRule>
  </conditionalFormatting>
  <conditionalFormatting sqref="L20">
    <cfRule type="expression" dxfId="346" priority="31">
      <formula>ISTEXT(L20)</formula>
    </cfRule>
  </conditionalFormatting>
  <conditionalFormatting sqref="M20">
    <cfRule type="expression" dxfId="345" priority="30">
      <formula>ISTEXT(M20)</formula>
    </cfRule>
  </conditionalFormatting>
  <conditionalFormatting sqref="N20">
    <cfRule type="expression" dxfId="344" priority="29">
      <formula>ISTEXT(N20)</formula>
    </cfRule>
  </conditionalFormatting>
  <conditionalFormatting sqref="O20">
    <cfRule type="expression" dxfId="343" priority="28">
      <formula>ISTEXT(O20)</formula>
    </cfRule>
  </conditionalFormatting>
  <conditionalFormatting sqref="P20">
    <cfRule type="expression" dxfId="342" priority="27">
      <formula>ISTEXT(P20)</formula>
    </cfRule>
  </conditionalFormatting>
  <conditionalFormatting sqref="I21:I26">
    <cfRule type="expression" dxfId="341" priority="26">
      <formula>ISTEXT(I21)</formula>
    </cfRule>
  </conditionalFormatting>
  <conditionalFormatting sqref="J21:J26">
    <cfRule type="expression" dxfId="340" priority="25">
      <formula>ISTEXT(J21)</formula>
    </cfRule>
  </conditionalFormatting>
  <conditionalFormatting sqref="K21:K26">
    <cfRule type="expression" dxfId="339" priority="24">
      <formula>ISTEXT(K21)</formula>
    </cfRule>
  </conditionalFormatting>
  <conditionalFormatting sqref="L21:L26">
    <cfRule type="expression" dxfId="338" priority="23">
      <formula>ISTEXT(L21)</formula>
    </cfRule>
  </conditionalFormatting>
  <conditionalFormatting sqref="M21:M26">
    <cfRule type="expression" dxfId="337" priority="22">
      <formula>ISTEXT(M21)</formula>
    </cfRule>
  </conditionalFormatting>
  <conditionalFormatting sqref="N21:N26">
    <cfRule type="expression" dxfId="336" priority="21">
      <formula>ISTEXT(N21)</formula>
    </cfRule>
  </conditionalFormatting>
  <conditionalFormatting sqref="O21:O26">
    <cfRule type="expression" dxfId="335" priority="20">
      <formula>ISTEXT(O21)</formula>
    </cfRule>
  </conditionalFormatting>
  <conditionalFormatting sqref="P21:P26">
    <cfRule type="expression" dxfId="334" priority="19">
      <formula>ISTEXT(P21)</formula>
    </cfRule>
  </conditionalFormatting>
  <conditionalFormatting sqref="I7:I16">
    <cfRule type="expression" dxfId="333" priority="18">
      <formula>ISTEXT(I7)</formula>
    </cfRule>
  </conditionalFormatting>
  <conditionalFormatting sqref="J7:J16">
    <cfRule type="expression" dxfId="332" priority="17">
      <formula>ISTEXT(J7)</formula>
    </cfRule>
  </conditionalFormatting>
  <conditionalFormatting sqref="K7:K16">
    <cfRule type="expression" dxfId="331" priority="16">
      <formula>ISTEXT(K7)</formula>
    </cfRule>
  </conditionalFormatting>
  <conditionalFormatting sqref="L7:L16">
    <cfRule type="expression" dxfId="330" priority="15">
      <formula>ISTEXT(L7)</formula>
    </cfRule>
  </conditionalFormatting>
  <conditionalFormatting sqref="M7:M16">
    <cfRule type="expression" dxfId="329" priority="14">
      <formula>ISTEXT(M7)</formula>
    </cfRule>
  </conditionalFormatting>
  <conditionalFormatting sqref="N7:N16">
    <cfRule type="expression" dxfId="328" priority="13">
      <formula>ISTEXT(N7)</formula>
    </cfRule>
  </conditionalFormatting>
  <conditionalFormatting sqref="O7:O16">
    <cfRule type="expression" dxfId="327" priority="12">
      <formula>ISTEXT(O7)</formula>
    </cfRule>
  </conditionalFormatting>
  <conditionalFormatting sqref="P7:P16">
    <cfRule type="expression" dxfId="326" priority="11">
      <formula>ISTEXT(P7)</formula>
    </cfRule>
  </conditionalFormatting>
  <conditionalFormatting sqref="Q17:Q26">
    <cfRule type="expression" dxfId="325" priority="10">
      <formula>ISTEXT(Q17)</formula>
    </cfRule>
  </conditionalFormatting>
  <conditionalFormatting sqref="R17:R26">
    <cfRule type="expression" dxfId="324" priority="9">
      <formula>ISTEXT(R17)</formula>
    </cfRule>
  </conditionalFormatting>
  <conditionalFormatting sqref="Q19">
    <cfRule type="expression" dxfId="323" priority="8">
      <formula>ISTEXT(Q19)</formula>
    </cfRule>
  </conditionalFormatting>
  <conditionalFormatting sqref="R19">
    <cfRule type="expression" dxfId="322" priority="7">
      <formula>ISTEXT(R19)</formula>
    </cfRule>
  </conditionalFormatting>
  <conditionalFormatting sqref="Q20">
    <cfRule type="expression" dxfId="321" priority="6">
      <formula>ISTEXT(Q20)</formula>
    </cfRule>
  </conditionalFormatting>
  <conditionalFormatting sqref="R20">
    <cfRule type="expression" dxfId="320" priority="5">
      <formula>ISTEXT(R20)</formula>
    </cfRule>
  </conditionalFormatting>
  <conditionalFormatting sqref="Q21:Q26">
    <cfRule type="expression" dxfId="319" priority="4">
      <formula>ISTEXT(Q21)</formula>
    </cfRule>
  </conditionalFormatting>
  <conditionalFormatting sqref="R21:R26">
    <cfRule type="expression" dxfId="318" priority="3">
      <formula>ISTEXT(R21)</formula>
    </cfRule>
  </conditionalFormatting>
  <conditionalFormatting sqref="Q7:Q16">
    <cfRule type="expression" dxfId="317" priority="2">
      <formula>ISTEXT(Q7)</formula>
    </cfRule>
  </conditionalFormatting>
  <conditionalFormatting sqref="R7:R16">
    <cfRule type="expression" dxfId="316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O31" sqref="O31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5" customFormat="1" ht="18.75" x14ac:dyDescent="0.3">
      <c r="A2" s="318" t="str">
        <f>'[1] Inf Conc'!A2</f>
        <v>Central Marin Sanitation Agency</v>
      </c>
      <c r="B2" s="319"/>
      <c r="C2" s="319"/>
      <c r="D2" s="319"/>
      <c r="E2" s="319"/>
      <c r="F2" s="319"/>
      <c r="G2" s="319"/>
      <c r="H2" s="319"/>
      <c r="I2" s="319"/>
      <c r="J2" s="319"/>
      <c r="K2" s="320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5" customFormat="1" ht="19.5" thickBot="1" x14ac:dyDescent="0.35">
      <c r="A3" s="321" t="str">
        <f>'[1] Inf Conc'!A3</f>
        <v>Robert Cole, Environmental Services Manager, 415-459-1455 ext 142</v>
      </c>
      <c r="B3" s="322"/>
      <c r="C3" s="322"/>
      <c r="D3" s="322"/>
      <c r="E3" s="322"/>
      <c r="F3" s="322"/>
      <c r="G3" s="322"/>
      <c r="H3" s="322"/>
      <c r="I3" s="322"/>
      <c r="J3" s="322"/>
      <c r="K3" s="323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360" t="s">
        <v>4</v>
      </c>
      <c r="D5" s="359"/>
      <c r="E5" s="360" t="s">
        <v>5</v>
      </c>
      <c r="F5" s="359"/>
      <c r="G5" s="360" t="s">
        <v>1</v>
      </c>
      <c r="H5" s="359"/>
      <c r="I5" s="360" t="s">
        <v>2</v>
      </c>
      <c r="J5" s="359"/>
      <c r="K5" s="360" t="s">
        <v>3</v>
      </c>
      <c r="L5" s="359"/>
      <c r="M5" s="360" t="s">
        <v>7</v>
      </c>
      <c r="N5" s="359"/>
      <c r="O5" s="360" t="s">
        <v>8</v>
      </c>
      <c r="P5" s="359"/>
      <c r="Q5" s="360" t="s">
        <v>23</v>
      </c>
      <c r="R5" s="359"/>
      <c r="S5" s="358" t="s">
        <v>17</v>
      </c>
      <c r="T5" s="359"/>
      <c r="U5" s="358" t="s">
        <v>9</v>
      </c>
      <c r="V5" s="359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5" customFormat="1" ht="15.75" thickBot="1" x14ac:dyDescent="0.3">
      <c r="A7" s="158" t="str">
        <f>'Eff Conc.'!A7</f>
        <v>Q3 2012</v>
      </c>
      <c r="B7" s="69">
        <f>'Eff Conc.'!B7</f>
        <v>41101</v>
      </c>
      <c r="C7" s="229">
        <v>7.0000000000000007E-2</v>
      </c>
      <c r="D7" s="142">
        <v>0.1</v>
      </c>
      <c r="E7" s="143">
        <v>7.0000000000000007E-2</v>
      </c>
      <c r="F7" s="144">
        <v>0.1</v>
      </c>
      <c r="G7" s="141">
        <v>0.02</v>
      </c>
      <c r="H7" s="142">
        <v>0.1</v>
      </c>
      <c r="I7" s="143">
        <v>0.01</v>
      </c>
      <c r="J7" s="144">
        <v>0.2</v>
      </c>
      <c r="K7" s="141">
        <v>0.04</v>
      </c>
      <c r="L7" s="142">
        <v>0.1</v>
      </c>
      <c r="M7" s="143"/>
      <c r="N7" s="145"/>
      <c r="O7" s="141">
        <v>3.5000000000000003E-2</v>
      </c>
      <c r="P7" s="142">
        <v>0.05</v>
      </c>
      <c r="Q7" s="143">
        <v>0.35</v>
      </c>
      <c r="R7" s="226">
        <v>0.05</v>
      </c>
      <c r="S7" s="229">
        <v>0.15</v>
      </c>
      <c r="T7" s="142">
        <v>0.2</v>
      </c>
      <c r="U7" s="67">
        <v>0.1</v>
      </c>
      <c r="V7" s="142">
        <v>0.2</v>
      </c>
      <c r="W7" s="135"/>
    </row>
    <row r="8" spans="1:23" s="45" customFormat="1" ht="15.75" thickBot="1" x14ac:dyDescent="0.3">
      <c r="A8" s="209" t="str">
        <f>'Eff Conc.'!A8</f>
        <v>Q3 2012</v>
      </c>
      <c r="B8" s="210">
        <f>'Eff Conc.'!B8</f>
        <v>41116</v>
      </c>
      <c r="C8" s="230">
        <v>7.0000000000000007E-2</v>
      </c>
      <c r="D8" s="147">
        <v>0.1</v>
      </c>
      <c r="E8" s="148">
        <v>7.0000000000000007E-2</v>
      </c>
      <c r="F8" s="149">
        <v>0.1</v>
      </c>
      <c r="G8" s="146">
        <v>0.02</v>
      </c>
      <c r="H8" s="147">
        <v>0.1</v>
      </c>
      <c r="I8" s="148">
        <v>4.0000000000000001E-3</v>
      </c>
      <c r="J8" s="149">
        <v>0.06</v>
      </c>
      <c r="K8" s="146">
        <v>0.04</v>
      </c>
      <c r="L8" s="147">
        <v>0.1</v>
      </c>
      <c r="M8" s="148"/>
      <c r="N8" s="150"/>
      <c r="O8" s="146">
        <v>7.0000000000000007E-2</v>
      </c>
      <c r="P8" s="147">
        <v>0.1</v>
      </c>
      <c r="Q8" s="148">
        <v>7.0000000000000007E-2</v>
      </c>
      <c r="R8" s="227">
        <v>0.1</v>
      </c>
      <c r="S8" s="230">
        <v>0.06</v>
      </c>
      <c r="T8" s="147">
        <v>0.1</v>
      </c>
      <c r="U8" s="67">
        <v>0.1</v>
      </c>
      <c r="V8" s="142">
        <v>0.2</v>
      </c>
      <c r="W8" s="135"/>
    </row>
    <row r="9" spans="1:23" s="45" customFormat="1" ht="15.75" thickBot="1" x14ac:dyDescent="0.3">
      <c r="A9" s="209" t="str">
        <f>'Eff Conc.'!A9</f>
        <v>Q3 2012</v>
      </c>
      <c r="B9" s="210">
        <f>'Eff Conc.'!B9</f>
        <v>41123</v>
      </c>
      <c r="C9" s="230">
        <v>7.0000000000000007E-2</v>
      </c>
      <c r="D9" s="147">
        <v>0.1</v>
      </c>
      <c r="E9" s="148">
        <v>7.0000000000000007E-2</v>
      </c>
      <c r="F9" s="149">
        <v>0.1</v>
      </c>
      <c r="G9" s="146">
        <v>0.02</v>
      </c>
      <c r="H9" s="147">
        <v>0.1</v>
      </c>
      <c r="I9" s="148">
        <v>0.1</v>
      </c>
      <c r="J9" s="149">
        <v>0.2</v>
      </c>
      <c r="K9" s="146">
        <v>0.04</v>
      </c>
      <c r="L9" s="147">
        <v>0.1</v>
      </c>
      <c r="M9" s="148"/>
      <c r="N9" s="150"/>
      <c r="O9" s="146">
        <v>7.4999999999999997E-2</v>
      </c>
      <c r="P9" s="147">
        <v>0.1</v>
      </c>
      <c r="Q9" s="148">
        <v>7.4999999999999997E-2</v>
      </c>
      <c r="R9" s="227">
        <v>0.1</v>
      </c>
      <c r="S9" s="230">
        <v>0.06</v>
      </c>
      <c r="T9" s="147">
        <v>0.1</v>
      </c>
      <c r="U9" s="67">
        <v>0.1</v>
      </c>
      <c r="V9" s="142">
        <v>0.2</v>
      </c>
      <c r="W9" s="135"/>
    </row>
    <row r="10" spans="1:23" s="45" customFormat="1" ht="15.75" thickBot="1" x14ac:dyDescent="0.3">
      <c r="A10" s="209" t="str">
        <f>'Eff Conc.'!A10</f>
        <v>Q3 2012</v>
      </c>
      <c r="B10" s="210">
        <f>'Eff Conc.'!B10</f>
        <v>41143</v>
      </c>
      <c r="C10" s="230">
        <v>7.0000000000000007E-2</v>
      </c>
      <c r="D10" s="147">
        <v>0.1</v>
      </c>
      <c r="E10" s="148">
        <v>7.0000000000000007E-2</v>
      </c>
      <c r="F10" s="149">
        <v>0.1</v>
      </c>
      <c r="G10" s="146">
        <v>0.02</v>
      </c>
      <c r="H10" s="147">
        <v>0.1</v>
      </c>
      <c r="I10" s="148">
        <v>2E-3</v>
      </c>
      <c r="J10" s="149">
        <v>0.03</v>
      </c>
      <c r="K10" s="146">
        <v>0.04</v>
      </c>
      <c r="L10" s="147">
        <v>0.1</v>
      </c>
      <c r="M10" s="148"/>
      <c r="N10" s="150"/>
      <c r="O10" s="146">
        <v>7.4999999999999997E-2</v>
      </c>
      <c r="P10" s="147">
        <v>0.1</v>
      </c>
      <c r="Q10" s="148">
        <v>7.4999999999999997E-2</v>
      </c>
      <c r="R10" s="227">
        <v>0.05</v>
      </c>
      <c r="S10" s="230">
        <v>0.06</v>
      </c>
      <c r="T10" s="147">
        <v>0.1</v>
      </c>
      <c r="U10" s="67">
        <v>0.1</v>
      </c>
      <c r="V10" s="142">
        <v>0.2</v>
      </c>
      <c r="W10" s="135"/>
    </row>
    <row r="11" spans="1:23" s="45" customFormat="1" ht="15.75" thickBot="1" x14ac:dyDescent="0.3">
      <c r="A11" s="209" t="str">
        <f>'Eff Conc.'!A11</f>
        <v>Q3 2012</v>
      </c>
      <c r="B11" s="210">
        <f>'Eff Conc.'!B11</f>
        <v>41164</v>
      </c>
      <c r="C11" s="230">
        <v>7.0000000000000007E-2</v>
      </c>
      <c r="D11" s="147">
        <v>0.1</v>
      </c>
      <c r="E11" s="148">
        <v>7.0000000000000007E-2</v>
      </c>
      <c r="F11" s="149">
        <v>0.1</v>
      </c>
      <c r="G11" s="146">
        <v>0.02</v>
      </c>
      <c r="H11" s="147">
        <v>0.1</v>
      </c>
      <c r="I11" s="148">
        <v>0.01</v>
      </c>
      <c r="J11" s="149">
        <v>0.2</v>
      </c>
      <c r="K11" s="146">
        <v>0.04</v>
      </c>
      <c r="L11" s="147">
        <v>0.1</v>
      </c>
      <c r="M11" s="148"/>
      <c r="N11" s="150"/>
      <c r="O11" s="146">
        <v>7.4999999999999997E-2</v>
      </c>
      <c r="P11" s="147">
        <v>0.1</v>
      </c>
      <c r="Q11" s="148">
        <v>7.4999999999999997E-2</v>
      </c>
      <c r="R11" s="227">
        <v>0.05</v>
      </c>
      <c r="S11" s="230">
        <v>0.06</v>
      </c>
      <c r="T11" s="147">
        <v>0.1</v>
      </c>
      <c r="U11" s="67">
        <v>0.1</v>
      </c>
      <c r="V11" s="142">
        <v>0.2</v>
      </c>
      <c r="W11" s="135"/>
    </row>
    <row r="12" spans="1:23" s="45" customFormat="1" ht="15.75" thickBot="1" x14ac:dyDescent="0.3">
      <c r="A12" s="209" t="str">
        <f>'Eff Conc.'!A12</f>
        <v>Q3 2012</v>
      </c>
      <c r="B12" s="210">
        <f>'Eff Conc.'!B12</f>
        <v>41180</v>
      </c>
      <c r="C12" s="230">
        <v>7.0000000000000007E-2</v>
      </c>
      <c r="D12" s="147">
        <v>0.1</v>
      </c>
      <c r="E12" s="148">
        <v>7.0000000000000007E-2</v>
      </c>
      <c r="F12" s="149">
        <v>0.1</v>
      </c>
      <c r="G12" s="146">
        <v>0.02</v>
      </c>
      <c r="H12" s="147">
        <v>0.1</v>
      </c>
      <c r="I12" s="148">
        <v>0.02</v>
      </c>
      <c r="J12" s="149">
        <v>0.3</v>
      </c>
      <c r="K12" s="146">
        <v>0.04</v>
      </c>
      <c r="L12" s="147">
        <v>0.1</v>
      </c>
      <c r="M12" s="148"/>
      <c r="N12" s="150"/>
      <c r="O12" s="146">
        <v>3.5000000000000003E-2</v>
      </c>
      <c r="P12" s="147">
        <v>0.05</v>
      </c>
      <c r="Q12" s="148">
        <v>3.5000000000000003E-2</v>
      </c>
      <c r="R12" s="227">
        <v>0.05</v>
      </c>
      <c r="S12" s="230">
        <v>0.15</v>
      </c>
      <c r="T12" s="147">
        <v>0.2</v>
      </c>
      <c r="U12" s="67">
        <v>0.1</v>
      </c>
      <c r="V12" s="142">
        <v>0.2</v>
      </c>
      <c r="W12" s="135"/>
    </row>
    <row r="13" spans="1:23" s="45" customFormat="1" ht="15.75" thickBot="1" x14ac:dyDescent="0.3">
      <c r="A13" s="209" t="str">
        <f>'Eff Conc.'!A13</f>
        <v>Q4 2012</v>
      </c>
      <c r="B13" s="210">
        <f>'Eff Conc.'!B13</f>
        <v>41192</v>
      </c>
      <c r="C13" s="230">
        <v>7.0000000000000007E-2</v>
      </c>
      <c r="D13" s="147">
        <v>0.1</v>
      </c>
      <c r="E13" s="148">
        <v>7.0000000000000007E-2</v>
      </c>
      <c r="F13" s="149">
        <v>0.1</v>
      </c>
      <c r="G13" s="146">
        <v>0.02</v>
      </c>
      <c r="H13" s="147">
        <v>0.1</v>
      </c>
      <c r="I13" s="148">
        <v>0.01</v>
      </c>
      <c r="J13" s="149">
        <v>0.2</v>
      </c>
      <c r="K13" s="146">
        <v>0.04</v>
      </c>
      <c r="L13" s="147">
        <v>0.1</v>
      </c>
      <c r="M13" s="148"/>
      <c r="N13" s="150"/>
      <c r="O13" s="146">
        <v>3.5000000000000003E-2</v>
      </c>
      <c r="P13" s="147">
        <v>0.05</v>
      </c>
      <c r="Q13" s="148">
        <v>3.5000000000000003E-2</v>
      </c>
      <c r="R13" s="227">
        <v>0.05</v>
      </c>
      <c r="S13" s="230">
        <v>0.15</v>
      </c>
      <c r="T13" s="147">
        <v>0.2</v>
      </c>
      <c r="U13" s="67">
        <v>0.1</v>
      </c>
      <c r="V13" s="142">
        <v>0.2</v>
      </c>
      <c r="W13" s="135"/>
    </row>
    <row r="14" spans="1:23" s="45" customFormat="1" ht="15.75" thickBot="1" x14ac:dyDescent="0.3">
      <c r="A14" s="209" t="str">
        <f>'Eff Conc.'!A14</f>
        <v>Q4 2012</v>
      </c>
      <c r="B14" s="210">
        <f>'Eff Conc.'!B14</f>
        <v>41204</v>
      </c>
      <c r="C14" s="230">
        <v>7.0000000000000007E-2</v>
      </c>
      <c r="D14" s="147">
        <v>0.1</v>
      </c>
      <c r="E14" s="148">
        <v>7.0000000000000007E-2</v>
      </c>
      <c r="F14" s="149">
        <v>0.1</v>
      </c>
      <c r="G14" s="146">
        <v>0.02</v>
      </c>
      <c r="H14" s="147">
        <v>0.1</v>
      </c>
      <c r="I14" s="148">
        <v>4.0000000000000001E-3</v>
      </c>
      <c r="J14" s="149">
        <v>0.06</v>
      </c>
      <c r="K14" s="146">
        <v>0.04</v>
      </c>
      <c r="L14" s="147">
        <v>0.1</v>
      </c>
      <c r="M14" s="148"/>
      <c r="N14" s="150"/>
      <c r="O14" s="146">
        <v>3.5000000000000003E-2</v>
      </c>
      <c r="P14" s="147">
        <v>0.05</v>
      </c>
      <c r="Q14" s="148">
        <v>3.5000000000000003E-2</v>
      </c>
      <c r="R14" s="227">
        <v>0.05</v>
      </c>
      <c r="S14" s="230">
        <v>0.06</v>
      </c>
      <c r="T14" s="147">
        <v>0.1</v>
      </c>
      <c r="U14" s="67">
        <v>0.1</v>
      </c>
      <c r="V14" s="142">
        <v>0.2</v>
      </c>
      <c r="W14" s="135"/>
    </row>
    <row r="15" spans="1:23" s="45" customFormat="1" ht="15.75" thickBot="1" x14ac:dyDescent="0.3">
      <c r="A15" s="209" t="str">
        <f>'Eff Conc.'!A15</f>
        <v>Q4 2012</v>
      </c>
      <c r="B15" s="210">
        <f>'Eff Conc.'!B15</f>
        <v>41227</v>
      </c>
      <c r="C15" s="230">
        <v>7.0000000000000007E-2</v>
      </c>
      <c r="D15" s="147">
        <v>0.1</v>
      </c>
      <c r="E15" s="148">
        <v>7.0000000000000007E-2</v>
      </c>
      <c r="F15" s="149">
        <v>0.1</v>
      </c>
      <c r="G15" s="146">
        <v>0.02</v>
      </c>
      <c r="H15" s="147">
        <v>0.1</v>
      </c>
      <c r="I15" s="148">
        <v>0.01</v>
      </c>
      <c r="J15" s="149">
        <v>0.2</v>
      </c>
      <c r="K15" s="146">
        <v>0.04</v>
      </c>
      <c r="L15" s="147">
        <v>0.1</v>
      </c>
      <c r="M15" s="148"/>
      <c r="N15" s="150"/>
      <c r="O15" s="146">
        <v>7.4999999999999997E-2</v>
      </c>
      <c r="P15" s="147">
        <v>0.1</v>
      </c>
      <c r="Q15" s="148">
        <v>7.4999999999999997E-2</v>
      </c>
      <c r="R15" s="227">
        <v>0.05</v>
      </c>
      <c r="S15" s="230">
        <v>0.06</v>
      </c>
      <c r="T15" s="147">
        <v>0.1</v>
      </c>
      <c r="U15" s="67">
        <v>0.1</v>
      </c>
      <c r="V15" s="142">
        <v>0.2</v>
      </c>
      <c r="W15" s="135"/>
    </row>
    <row r="16" spans="1:23" s="45" customFormat="1" ht="15.75" thickBot="1" x14ac:dyDescent="0.3">
      <c r="A16" s="209" t="str">
        <f>'Eff Conc.'!A16</f>
        <v>Q4 2012</v>
      </c>
      <c r="B16" s="210">
        <f>'Eff Conc.'!B16</f>
        <v>41239</v>
      </c>
      <c r="C16" s="230">
        <v>7.0000000000000007E-2</v>
      </c>
      <c r="D16" s="147">
        <v>0.1</v>
      </c>
      <c r="E16" s="148">
        <v>7.0000000000000007E-2</v>
      </c>
      <c r="F16" s="149">
        <v>0.1</v>
      </c>
      <c r="G16" s="146">
        <v>0.02</v>
      </c>
      <c r="H16" s="147">
        <v>0.1</v>
      </c>
      <c r="I16" s="148">
        <v>2E-3</v>
      </c>
      <c r="J16" s="149">
        <v>0.03</v>
      </c>
      <c r="K16" s="146">
        <v>0.04</v>
      </c>
      <c r="L16" s="147">
        <v>0.1</v>
      </c>
      <c r="M16" s="148"/>
      <c r="N16" s="150"/>
      <c r="O16" s="146">
        <v>3.5000000000000003E-2</v>
      </c>
      <c r="P16" s="147">
        <v>0.05</v>
      </c>
      <c r="Q16" s="148">
        <v>3.5000000000000003E-2</v>
      </c>
      <c r="R16" s="227">
        <v>0.05</v>
      </c>
      <c r="S16" s="230">
        <v>0.06</v>
      </c>
      <c r="T16" s="147">
        <v>0.1</v>
      </c>
      <c r="U16" s="67">
        <v>0.1</v>
      </c>
      <c r="V16" s="142">
        <v>0.2</v>
      </c>
      <c r="W16" s="135"/>
    </row>
    <row r="17" spans="1:23" s="45" customFormat="1" ht="15.75" thickBot="1" x14ac:dyDescent="0.3">
      <c r="A17" s="209" t="str">
        <f>'Eff Conc.'!A17</f>
        <v>Q4 2012</v>
      </c>
      <c r="B17" s="210">
        <f>'Eff Conc.'!B17</f>
        <v>41257</v>
      </c>
      <c r="C17" s="230">
        <v>7.0000000000000007E-2</v>
      </c>
      <c r="D17" s="147">
        <v>0.1</v>
      </c>
      <c r="E17" s="148">
        <v>7.0000000000000007E-2</v>
      </c>
      <c r="F17" s="149">
        <v>0.1</v>
      </c>
      <c r="G17" s="146">
        <v>0.02</v>
      </c>
      <c r="H17" s="147">
        <v>0.1</v>
      </c>
      <c r="I17" s="148">
        <v>0.01</v>
      </c>
      <c r="J17" s="149">
        <v>0.2</v>
      </c>
      <c r="K17" s="146">
        <v>0.04</v>
      </c>
      <c r="L17" s="147">
        <v>0.1</v>
      </c>
      <c r="M17" s="148"/>
      <c r="N17" s="150"/>
      <c r="O17" s="146">
        <v>7.4999999999999997E-2</v>
      </c>
      <c r="P17" s="147">
        <v>0.1</v>
      </c>
      <c r="Q17" s="148">
        <v>7.4999999999999997E-2</v>
      </c>
      <c r="R17" s="227">
        <v>0.05</v>
      </c>
      <c r="S17" s="230">
        <v>0.06</v>
      </c>
      <c r="T17" s="147">
        <v>0.1</v>
      </c>
      <c r="U17" s="67">
        <v>0.1</v>
      </c>
      <c r="V17" s="142">
        <v>0.2</v>
      </c>
      <c r="W17" s="135"/>
    </row>
    <row r="18" spans="1:23" s="45" customFormat="1" ht="15.75" thickBot="1" x14ac:dyDescent="0.3">
      <c r="A18" s="209" t="str">
        <f>'Eff Conc.'!A18</f>
        <v>Q4 2012</v>
      </c>
      <c r="B18" s="210">
        <f>'Eff Conc.'!B18</f>
        <v>41269</v>
      </c>
      <c r="C18" s="230">
        <v>7.0000000000000007E-2</v>
      </c>
      <c r="D18" s="147">
        <v>0.1</v>
      </c>
      <c r="E18" s="148">
        <v>7.0000000000000007E-2</v>
      </c>
      <c r="F18" s="149">
        <v>0.1</v>
      </c>
      <c r="G18" s="146">
        <v>0.02</v>
      </c>
      <c r="H18" s="147">
        <v>0.1</v>
      </c>
      <c r="I18" s="148">
        <v>0.02</v>
      </c>
      <c r="J18" s="149">
        <v>0.3</v>
      </c>
      <c r="K18" s="146">
        <v>0.04</v>
      </c>
      <c r="L18" s="147">
        <v>0.1</v>
      </c>
      <c r="M18" s="148"/>
      <c r="N18" s="150"/>
      <c r="O18" s="146">
        <v>7.0000000000000001E-3</v>
      </c>
      <c r="P18" s="147">
        <v>0.01</v>
      </c>
      <c r="Q18" s="148">
        <v>7.0000000000000001E-3</v>
      </c>
      <c r="R18" s="227">
        <v>0.01</v>
      </c>
      <c r="S18" s="230">
        <v>0.06</v>
      </c>
      <c r="T18" s="147">
        <v>0.1</v>
      </c>
      <c r="U18" s="67">
        <v>0.1</v>
      </c>
      <c r="V18" s="142">
        <v>0.2</v>
      </c>
      <c r="W18" s="135"/>
    </row>
    <row r="19" spans="1:23" s="124" customFormat="1" ht="15.75" thickBot="1" x14ac:dyDescent="0.3">
      <c r="A19" s="209" t="str">
        <f>'Eff Conc.'!A19</f>
        <v>Q1 2013</v>
      </c>
      <c r="B19" s="210">
        <f>'Eff Conc.'!B19</f>
        <v>41283</v>
      </c>
      <c r="C19" s="230">
        <v>7.0000000000000007E-2</v>
      </c>
      <c r="D19" s="147">
        <v>0.1</v>
      </c>
      <c r="E19" s="148">
        <v>7.0000000000000007E-2</v>
      </c>
      <c r="F19" s="149">
        <v>0.1</v>
      </c>
      <c r="G19" s="146">
        <v>0.02</v>
      </c>
      <c r="H19" s="147">
        <v>0.1</v>
      </c>
      <c r="I19" s="148">
        <v>2E-3</v>
      </c>
      <c r="J19" s="149">
        <v>0.03</v>
      </c>
      <c r="K19" s="146">
        <v>0.04</v>
      </c>
      <c r="L19" s="147">
        <v>0.1</v>
      </c>
      <c r="M19" s="148"/>
      <c r="N19" s="150"/>
      <c r="O19" s="146">
        <v>3.5000000000000003E-2</v>
      </c>
      <c r="P19" s="147">
        <v>0.05</v>
      </c>
      <c r="Q19" s="148">
        <v>3.5000000000000003E-2</v>
      </c>
      <c r="R19" s="227">
        <v>0.05</v>
      </c>
      <c r="S19" s="230">
        <v>0.06</v>
      </c>
      <c r="T19" s="147">
        <v>0.1</v>
      </c>
      <c r="U19" s="67">
        <v>0.1</v>
      </c>
      <c r="V19" s="142">
        <v>0.2</v>
      </c>
      <c r="W19" s="135"/>
    </row>
    <row r="20" spans="1:23" s="124" customFormat="1" ht="15.75" thickBot="1" x14ac:dyDescent="0.3">
      <c r="A20" s="209" t="str">
        <f>'Eff Conc.'!A20</f>
        <v>Q1 2013</v>
      </c>
      <c r="B20" s="210">
        <f>'Eff Conc.'!B20</f>
        <v>41302</v>
      </c>
      <c r="C20" s="230">
        <v>7.0000000000000007E-2</v>
      </c>
      <c r="D20" s="147">
        <v>0.1</v>
      </c>
      <c r="E20" s="148">
        <v>7.0000000000000007E-2</v>
      </c>
      <c r="F20" s="149">
        <v>0.1</v>
      </c>
      <c r="G20" s="146">
        <v>0.02</v>
      </c>
      <c r="H20" s="147">
        <v>0.1</v>
      </c>
      <c r="I20" s="148">
        <v>2E-3</v>
      </c>
      <c r="J20" s="149">
        <v>0.03</v>
      </c>
      <c r="K20" s="146">
        <v>0.04</v>
      </c>
      <c r="L20" s="147">
        <v>0.1</v>
      </c>
      <c r="M20" s="148"/>
      <c r="N20" s="150"/>
      <c r="O20" s="146">
        <v>3.5000000000000003E-2</v>
      </c>
      <c r="P20" s="147">
        <v>0.05</v>
      </c>
      <c r="Q20" s="148">
        <v>3.5000000000000003E-2</v>
      </c>
      <c r="R20" s="227">
        <v>0.05</v>
      </c>
      <c r="S20" s="230">
        <v>0.06</v>
      </c>
      <c r="T20" s="147">
        <v>0.1</v>
      </c>
      <c r="U20" s="67">
        <v>0.1</v>
      </c>
      <c r="V20" s="142">
        <v>0.2</v>
      </c>
      <c r="W20" s="135"/>
    </row>
    <row r="21" spans="1:23" s="124" customFormat="1" ht="15.75" thickBot="1" x14ac:dyDescent="0.3">
      <c r="A21" s="209" t="str">
        <f>'Eff Conc.'!A21</f>
        <v>Q1 2013</v>
      </c>
      <c r="B21" s="210">
        <f>'Eff Conc.'!B21</f>
        <v>41319</v>
      </c>
      <c r="C21" s="230">
        <v>7.0000000000000007E-2</v>
      </c>
      <c r="D21" s="147">
        <v>0.1</v>
      </c>
      <c r="E21" s="148">
        <v>7.0000000000000007E-2</v>
      </c>
      <c r="F21" s="149">
        <v>0.1</v>
      </c>
      <c r="G21" s="146">
        <v>0.02</v>
      </c>
      <c r="H21" s="147">
        <v>0.1</v>
      </c>
      <c r="I21" s="148">
        <v>2E-3</v>
      </c>
      <c r="J21" s="149">
        <v>0.03</v>
      </c>
      <c r="K21" s="146">
        <v>0.04</v>
      </c>
      <c r="L21" s="147">
        <v>0.1</v>
      </c>
      <c r="M21" s="148"/>
      <c r="N21" s="150"/>
      <c r="O21" s="146">
        <v>3.5000000000000003E-2</v>
      </c>
      <c r="P21" s="147">
        <v>0.05</v>
      </c>
      <c r="Q21" s="148">
        <v>3.5000000000000003E-2</v>
      </c>
      <c r="R21" s="227">
        <v>0.05</v>
      </c>
      <c r="S21" s="230">
        <v>0.06</v>
      </c>
      <c r="T21" s="147">
        <v>0.1</v>
      </c>
      <c r="U21" s="67">
        <v>0.1</v>
      </c>
      <c r="V21" s="142">
        <v>0.2</v>
      </c>
      <c r="W21" s="135"/>
    </row>
    <row r="22" spans="1:23" s="124" customFormat="1" ht="15.75" thickBot="1" x14ac:dyDescent="0.3">
      <c r="A22" s="209" t="str">
        <f>'Eff Conc.'!A22</f>
        <v>Q1 2013</v>
      </c>
      <c r="B22" s="210">
        <f>'Eff Conc.'!B22</f>
        <v>41330</v>
      </c>
      <c r="C22" s="230">
        <v>7.0000000000000007E-2</v>
      </c>
      <c r="D22" s="147">
        <v>0.1</v>
      </c>
      <c r="E22" s="148">
        <v>7.0000000000000007E-2</v>
      </c>
      <c r="F22" s="149">
        <v>0.1</v>
      </c>
      <c r="G22" s="146">
        <v>0.02</v>
      </c>
      <c r="H22" s="147">
        <v>0.1</v>
      </c>
      <c r="I22" s="148">
        <v>0.02</v>
      </c>
      <c r="J22" s="149">
        <v>0.3</v>
      </c>
      <c r="K22" s="146">
        <v>0.04</v>
      </c>
      <c r="L22" s="147">
        <v>0.1</v>
      </c>
      <c r="M22" s="148"/>
      <c r="N22" s="150"/>
      <c r="O22" s="146">
        <v>3.5000000000000003E-2</v>
      </c>
      <c r="P22" s="147">
        <v>0.05</v>
      </c>
      <c r="Q22" s="148">
        <v>3.5000000000000003E-2</v>
      </c>
      <c r="R22" s="227">
        <v>0.05</v>
      </c>
      <c r="S22" s="230">
        <v>0.06</v>
      </c>
      <c r="T22" s="147">
        <v>0.1</v>
      </c>
      <c r="U22" s="67">
        <v>0.1</v>
      </c>
      <c r="V22" s="142">
        <v>0.2</v>
      </c>
      <c r="W22" s="135"/>
    </row>
    <row r="23" spans="1:23" s="124" customFormat="1" ht="15.75" thickBot="1" x14ac:dyDescent="0.3">
      <c r="A23" s="209" t="str">
        <f>'Eff Conc.'!A23</f>
        <v>Q1 2013</v>
      </c>
      <c r="B23" s="210">
        <f>'Eff Conc.'!B23</f>
        <v>41346</v>
      </c>
      <c r="C23" s="230">
        <v>7.0000000000000007E-2</v>
      </c>
      <c r="D23" s="147">
        <v>0.1</v>
      </c>
      <c r="E23" s="148">
        <v>7.0000000000000007E-2</v>
      </c>
      <c r="F23" s="149">
        <v>0.1</v>
      </c>
      <c r="G23" s="146">
        <v>0.02</v>
      </c>
      <c r="H23" s="147">
        <v>0.1</v>
      </c>
      <c r="I23" s="148">
        <v>0.02</v>
      </c>
      <c r="J23" s="149">
        <v>0.3</v>
      </c>
      <c r="K23" s="146">
        <v>0.04</v>
      </c>
      <c r="L23" s="147">
        <v>0.1</v>
      </c>
      <c r="M23" s="148"/>
      <c r="N23" s="150"/>
      <c r="O23" s="146">
        <v>7.0000000000000001E-3</v>
      </c>
      <c r="P23" s="147">
        <v>0.01</v>
      </c>
      <c r="Q23" s="148">
        <v>7.0000000000000001E-3</v>
      </c>
      <c r="R23" s="227">
        <v>0.01</v>
      </c>
      <c r="S23" s="230">
        <v>6.0000000000000001E-3</v>
      </c>
      <c r="T23" s="147">
        <v>1E-3</v>
      </c>
      <c r="U23" s="67">
        <v>0.1</v>
      </c>
      <c r="V23" s="142">
        <v>0.2</v>
      </c>
      <c r="W23" s="135"/>
    </row>
    <row r="24" spans="1:23" s="124" customFormat="1" ht="15.75" thickBot="1" x14ac:dyDescent="0.3">
      <c r="A24" s="209" t="str">
        <f>'Eff Conc.'!A24</f>
        <v>Q1 2013</v>
      </c>
      <c r="B24" s="210">
        <f>'Eff Conc.'!B24</f>
        <v>41362</v>
      </c>
      <c r="C24" s="230">
        <v>7.0000000000000007E-2</v>
      </c>
      <c r="D24" s="147">
        <v>0.1</v>
      </c>
      <c r="E24" s="148">
        <v>7.0000000000000007E-2</v>
      </c>
      <c r="F24" s="149">
        <v>0.1</v>
      </c>
      <c r="G24" s="146">
        <v>0.1</v>
      </c>
      <c r="H24" s="147">
        <v>0.2</v>
      </c>
      <c r="I24" s="148">
        <v>0.02</v>
      </c>
      <c r="J24" s="149">
        <v>0.3</v>
      </c>
      <c r="K24" s="146">
        <v>0.04</v>
      </c>
      <c r="L24" s="147">
        <v>0.1</v>
      </c>
      <c r="M24" s="148"/>
      <c r="N24" s="150"/>
      <c r="O24" s="146">
        <v>3.5000000000000003E-2</v>
      </c>
      <c r="P24" s="147">
        <v>0.05</v>
      </c>
      <c r="Q24" s="148">
        <v>3.5000000000000003E-2</v>
      </c>
      <c r="R24" s="227">
        <v>0.05</v>
      </c>
      <c r="S24" s="230">
        <v>0.06</v>
      </c>
      <c r="T24" s="147">
        <v>0.1</v>
      </c>
      <c r="U24" s="67">
        <v>0.1</v>
      </c>
      <c r="V24" s="142">
        <v>0.2</v>
      </c>
      <c r="W24" s="135"/>
    </row>
    <row r="25" spans="1:23" s="124" customFormat="1" ht="15.75" thickBot="1" x14ac:dyDescent="0.3">
      <c r="A25" s="209" t="str">
        <f>'Eff Conc.'!A25</f>
        <v>Q2 2013</v>
      </c>
      <c r="B25" s="210">
        <f>'Eff Conc.'!B25</f>
        <v>41374</v>
      </c>
      <c r="C25" s="230">
        <v>7.0000000000000007E-2</v>
      </c>
      <c r="D25" s="147">
        <v>0.1</v>
      </c>
      <c r="E25" s="148">
        <v>7.0000000000000007E-2</v>
      </c>
      <c r="F25" s="149">
        <v>0.1</v>
      </c>
      <c r="G25" s="146">
        <v>0.1</v>
      </c>
      <c r="H25" s="147">
        <v>0.2</v>
      </c>
      <c r="I25" s="148">
        <v>0.02</v>
      </c>
      <c r="J25" s="149">
        <v>0.3</v>
      </c>
      <c r="K25" s="146">
        <v>0.04</v>
      </c>
      <c r="L25" s="147">
        <v>0.1</v>
      </c>
      <c r="M25" s="148"/>
      <c r="N25" s="150"/>
      <c r="O25" s="146">
        <v>7.4999999999999997E-2</v>
      </c>
      <c r="P25" s="147">
        <v>0.1</v>
      </c>
      <c r="Q25" s="148">
        <v>7.4999999999999997E-2</v>
      </c>
      <c r="R25" s="227">
        <v>0.05</v>
      </c>
      <c r="S25" s="230">
        <v>0.06</v>
      </c>
      <c r="T25" s="147">
        <v>0.1</v>
      </c>
      <c r="U25" s="67">
        <v>0.1</v>
      </c>
      <c r="V25" s="142">
        <v>0.2</v>
      </c>
      <c r="W25" s="135"/>
    </row>
    <row r="26" spans="1:23" s="124" customFormat="1" ht="15.75" thickBot="1" x14ac:dyDescent="0.3">
      <c r="A26" s="209" t="str">
        <f>'Eff Conc.'!A26</f>
        <v>Q2 2013</v>
      </c>
      <c r="B26" s="210">
        <f>'Eff Conc.'!B26</f>
        <v>41393</v>
      </c>
      <c r="C26" s="230">
        <v>7.0000000000000007E-2</v>
      </c>
      <c r="D26" s="147">
        <v>0.1</v>
      </c>
      <c r="E26" s="148">
        <v>7.0000000000000007E-2</v>
      </c>
      <c r="F26" s="149">
        <v>0.1</v>
      </c>
      <c r="G26" s="146">
        <v>0.02</v>
      </c>
      <c r="H26" s="147">
        <v>0.1</v>
      </c>
      <c r="I26" s="148">
        <v>0.02</v>
      </c>
      <c r="J26" s="149">
        <v>0.3</v>
      </c>
      <c r="K26" s="146">
        <v>0.04</v>
      </c>
      <c r="L26" s="147">
        <v>0.1</v>
      </c>
      <c r="M26" s="148"/>
      <c r="N26" s="150"/>
      <c r="O26" s="146">
        <v>3.5000000000000003E-2</v>
      </c>
      <c r="P26" s="147">
        <v>0.05</v>
      </c>
      <c r="Q26" s="148">
        <v>3.5000000000000003E-2</v>
      </c>
      <c r="R26" s="227">
        <v>0.05</v>
      </c>
      <c r="S26" s="230">
        <v>0.06</v>
      </c>
      <c r="T26" s="147">
        <v>0.1</v>
      </c>
      <c r="U26" s="67">
        <v>0.1</v>
      </c>
      <c r="V26" s="142">
        <v>0.2</v>
      </c>
      <c r="W26" s="135"/>
    </row>
    <row r="27" spans="1:23" s="124" customFormat="1" ht="15.75" thickBot="1" x14ac:dyDescent="0.3">
      <c r="A27" s="209" t="str">
        <f>'Eff Conc.'!A27</f>
        <v>Q2 2013</v>
      </c>
      <c r="B27" s="210">
        <f>'Eff Conc.'!B27</f>
        <v>41402</v>
      </c>
      <c r="C27" s="230">
        <v>7.0000000000000007E-2</v>
      </c>
      <c r="D27" s="324">
        <v>0.1</v>
      </c>
      <c r="E27" s="148">
        <v>7.0000000000000007E-2</v>
      </c>
      <c r="F27" s="149">
        <v>0.1</v>
      </c>
      <c r="G27" s="146">
        <v>0.02</v>
      </c>
      <c r="H27" s="147">
        <v>0.1</v>
      </c>
      <c r="I27" s="148">
        <v>0.02</v>
      </c>
      <c r="J27" s="149">
        <v>0.3</v>
      </c>
      <c r="K27" s="146">
        <v>0.04</v>
      </c>
      <c r="L27" s="147">
        <v>0.1</v>
      </c>
      <c r="M27" s="148"/>
      <c r="N27" s="150"/>
      <c r="O27" s="146">
        <v>3.5000000000000003E-2</v>
      </c>
      <c r="P27" s="147">
        <v>0.05</v>
      </c>
      <c r="Q27" s="148">
        <v>3.5000000000000003E-2</v>
      </c>
      <c r="R27" s="227">
        <v>0.05</v>
      </c>
      <c r="S27" s="230">
        <v>0.06</v>
      </c>
      <c r="T27" s="147">
        <v>0.1</v>
      </c>
      <c r="U27" s="67">
        <v>0.1</v>
      </c>
      <c r="V27" s="142">
        <v>0.2</v>
      </c>
      <c r="W27" s="135"/>
    </row>
    <row r="28" spans="1:23" s="124" customFormat="1" ht="15.75" thickBot="1" x14ac:dyDescent="0.3">
      <c r="A28" s="209" t="str">
        <f>'Eff Conc.'!A28</f>
        <v>Q2 2013</v>
      </c>
      <c r="B28" s="210">
        <f>'Eff Conc.'!B28</f>
        <v>41414</v>
      </c>
      <c r="C28" s="146">
        <v>0.14000000000000001</v>
      </c>
      <c r="D28" s="147">
        <v>0.2</v>
      </c>
      <c r="E28" s="148">
        <v>7.0000000000000007E-2</v>
      </c>
      <c r="F28" s="149">
        <v>0.1</v>
      </c>
      <c r="G28" s="146">
        <v>0.02</v>
      </c>
      <c r="H28" s="147">
        <v>0.1</v>
      </c>
      <c r="I28" s="148">
        <v>0.02</v>
      </c>
      <c r="J28" s="149">
        <v>0.3</v>
      </c>
      <c r="K28" s="146">
        <v>0.04</v>
      </c>
      <c r="L28" s="147">
        <v>0.1</v>
      </c>
      <c r="M28" s="148"/>
      <c r="N28" s="150"/>
      <c r="O28" s="146">
        <v>3.5000000000000003E-2</v>
      </c>
      <c r="P28" s="147">
        <v>0.05</v>
      </c>
      <c r="Q28" s="148">
        <v>3.5000000000000003E-2</v>
      </c>
      <c r="R28" s="227">
        <v>0.05</v>
      </c>
      <c r="S28" s="230">
        <v>0.15</v>
      </c>
      <c r="T28" s="147">
        <v>0.2</v>
      </c>
      <c r="U28" s="67">
        <v>0.1</v>
      </c>
      <c r="V28" s="142">
        <v>0.2</v>
      </c>
      <c r="W28" s="135"/>
    </row>
    <row r="29" spans="1:23" s="124" customFormat="1" ht="15.75" thickBot="1" x14ac:dyDescent="0.3">
      <c r="A29" s="209" t="str">
        <f>'Eff Conc.'!A29</f>
        <v>Q2 2013</v>
      </c>
      <c r="B29" s="210">
        <f>'Eff Conc.'!B29</f>
        <v>41430</v>
      </c>
      <c r="C29" s="146">
        <v>0.14000000000000001</v>
      </c>
      <c r="D29" s="147">
        <v>0.2</v>
      </c>
      <c r="E29" s="148">
        <v>0.14000000000000001</v>
      </c>
      <c r="F29" s="149">
        <v>0.2</v>
      </c>
      <c r="G29" s="146">
        <v>0.02</v>
      </c>
      <c r="H29" s="147">
        <v>0.1</v>
      </c>
      <c r="I29" s="148">
        <v>0.02</v>
      </c>
      <c r="J29" s="149">
        <v>0.3</v>
      </c>
      <c r="K29" s="146">
        <v>0.08</v>
      </c>
      <c r="L29" s="147">
        <v>0.2</v>
      </c>
      <c r="M29" s="148"/>
      <c r="N29" s="150"/>
      <c r="O29" s="146">
        <v>3.5000000000000003E-2</v>
      </c>
      <c r="P29" s="147">
        <v>0.05</v>
      </c>
      <c r="Q29" s="148">
        <v>3.5000000000000003E-2</v>
      </c>
      <c r="R29" s="227">
        <v>0.05</v>
      </c>
      <c r="S29" s="230">
        <v>0.06</v>
      </c>
      <c r="T29" s="147">
        <v>0.1</v>
      </c>
      <c r="U29" s="67">
        <v>0.1</v>
      </c>
      <c r="V29" s="142">
        <v>0.2</v>
      </c>
      <c r="W29" s="135"/>
    </row>
    <row r="30" spans="1:23" s="124" customFormat="1" x14ac:dyDescent="0.25">
      <c r="A30" s="209" t="str">
        <f>'Eff Conc.'!A30</f>
        <v>Q2 2013</v>
      </c>
      <c r="B30" s="210">
        <f>'Eff Conc.'!B30</f>
        <v>41446</v>
      </c>
      <c r="C30" s="146">
        <v>7.0000000000000007E-2</v>
      </c>
      <c r="D30" s="147">
        <v>0.1</v>
      </c>
      <c r="E30" s="148">
        <v>0.14000000000000001</v>
      </c>
      <c r="F30" s="149">
        <v>0.2</v>
      </c>
      <c r="G30" s="146">
        <v>0.1</v>
      </c>
      <c r="H30" s="147">
        <v>0.2</v>
      </c>
      <c r="I30" s="148">
        <v>4.0000000000000001E-3</v>
      </c>
      <c r="J30" s="149">
        <v>0.06</v>
      </c>
      <c r="K30" s="146">
        <v>0.04</v>
      </c>
      <c r="L30" s="147">
        <v>0.1</v>
      </c>
      <c r="M30" s="148"/>
      <c r="N30" s="150"/>
      <c r="O30" s="146">
        <v>0.15</v>
      </c>
      <c r="P30" s="147">
        <v>0.2</v>
      </c>
      <c r="Q30" s="148">
        <v>0.15</v>
      </c>
      <c r="R30" s="227">
        <v>0.1</v>
      </c>
      <c r="S30" s="230">
        <v>0.06</v>
      </c>
      <c r="T30" s="147">
        <v>0.1</v>
      </c>
      <c r="U30" s="67">
        <v>0.1</v>
      </c>
      <c r="V30" s="142">
        <v>0.2</v>
      </c>
      <c r="W30" s="135"/>
    </row>
    <row r="31" spans="1:23" s="124" customFormat="1" x14ac:dyDescent="0.25">
      <c r="A31" s="209">
        <f>'Eff Conc.'!A31</f>
        <v>0</v>
      </c>
      <c r="B31" s="210">
        <f>'Eff Conc.'!B31</f>
        <v>0</v>
      </c>
      <c r="C31" s="146"/>
      <c r="D31" s="147"/>
      <c r="E31" s="148"/>
      <c r="F31" s="149"/>
      <c r="G31" s="146"/>
      <c r="H31" s="147"/>
      <c r="I31" s="148"/>
      <c r="J31" s="149"/>
      <c r="K31" s="146"/>
      <c r="L31" s="147"/>
      <c r="M31" s="148"/>
      <c r="N31" s="150"/>
      <c r="O31" s="146"/>
      <c r="P31" s="147"/>
      <c r="Q31" s="148"/>
      <c r="R31" s="227"/>
      <c r="S31" s="230"/>
      <c r="T31" s="147"/>
      <c r="U31" s="146"/>
      <c r="V31" s="147"/>
      <c r="W31" s="135"/>
    </row>
    <row r="32" spans="1:23" s="124" customFormat="1" x14ac:dyDescent="0.25">
      <c r="A32" s="209">
        <f>'Eff Conc.'!A32</f>
        <v>0</v>
      </c>
      <c r="B32" s="210">
        <f>'Eff Conc.'!B32</f>
        <v>0</v>
      </c>
      <c r="C32" s="146"/>
      <c r="D32" s="147"/>
      <c r="E32" s="148"/>
      <c r="F32" s="149"/>
      <c r="G32" s="146"/>
      <c r="H32" s="147"/>
      <c r="I32" s="148"/>
      <c r="J32" s="149"/>
      <c r="K32" s="146"/>
      <c r="L32" s="147"/>
      <c r="M32" s="148"/>
      <c r="N32" s="150"/>
      <c r="O32" s="146"/>
      <c r="P32" s="147"/>
      <c r="Q32" s="148"/>
      <c r="R32" s="227"/>
      <c r="S32" s="230"/>
      <c r="T32" s="147"/>
      <c r="U32" s="146"/>
      <c r="V32" s="147"/>
      <c r="W32" s="135"/>
    </row>
    <row r="33" spans="1:23" s="124" customFormat="1" x14ac:dyDescent="0.25">
      <c r="A33" s="209">
        <f>'Eff Conc.'!A33</f>
        <v>0</v>
      </c>
      <c r="B33" s="210">
        <f>'Eff Conc.'!B33</f>
        <v>0</v>
      </c>
      <c r="C33" s="146"/>
      <c r="D33" s="147"/>
      <c r="E33" s="148"/>
      <c r="F33" s="149"/>
      <c r="G33" s="146"/>
      <c r="H33" s="147"/>
      <c r="I33" s="148"/>
      <c r="J33" s="149"/>
      <c r="K33" s="146"/>
      <c r="L33" s="147"/>
      <c r="M33" s="148"/>
      <c r="N33" s="150"/>
      <c r="O33" s="146"/>
      <c r="P33" s="147"/>
      <c r="Q33" s="148"/>
      <c r="R33" s="227"/>
      <c r="S33" s="230"/>
      <c r="T33" s="147"/>
      <c r="U33" s="146"/>
      <c r="V33" s="147"/>
      <c r="W33" s="135"/>
    </row>
    <row r="34" spans="1:23" s="124" customFormat="1" x14ac:dyDescent="0.25">
      <c r="A34" s="209">
        <f>'Eff Conc.'!A34</f>
        <v>0</v>
      </c>
      <c r="B34" s="210">
        <f>'Eff Conc.'!B34</f>
        <v>0</v>
      </c>
      <c r="C34" s="146"/>
      <c r="D34" s="147"/>
      <c r="E34" s="148"/>
      <c r="F34" s="149"/>
      <c r="G34" s="146"/>
      <c r="H34" s="147"/>
      <c r="I34" s="148"/>
      <c r="J34" s="149"/>
      <c r="K34" s="146"/>
      <c r="L34" s="147"/>
      <c r="M34" s="148"/>
      <c r="N34" s="150"/>
      <c r="O34" s="146"/>
      <c r="P34" s="147"/>
      <c r="Q34" s="148"/>
      <c r="R34" s="227"/>
      <c r="S34" s="230"/>
      <c r="T34" s="147"/>
      <c r="U34" s="146"/>
      <c r="V34" s="147"/>
      <c r="W34" s="135"/>
    </row>
    <row r="35" spans="1:23" s="124" customFormat="1" x14ac:dyDescent="0.25">
      <c r="A35" s="209">
        <f>'Eff Conc.'!A35</f>
        <v>0</v>
      </c>
      <c r="B35" s="210">
        <f>'Eff Conc.'!B35</f>
        <v>0</v>
      </c>
      <c r="C35" s="146"/>
      <c r="D35" s="147"/>
      <c r="E35" s="148"/>
      <c r="F35" s="149"/>
      <c r="G35" s="146"/>
      <c r="H35" s="147"/>
      <c r="I35" s="148"/>
      <c r="J35" s="149"/>
      <c r="K35" s="146"/>
      <c r="L35" s="147"/>
      <c r="M35" s="148"/>
      <c r="N35" s="150"/>
      <c r="O35" s="146"/>
      <c r="P35" s="147"/>
      <c r="Q35" s="148"/>
      <c r="R35" s="227"/>
      <c r="S35" s="230"/>
      <c r="T35" s="147"/>
      <c r="U35" s="146"/>
      <c r="V35" s="147"/>
      <c r="W35" s="135"/>
    </row>
    <row r="36" spans="1:23" s="124" customFormat="1" x14ac:dyDescent="0.25">
      <c r="A36" s="209">
        <f>'Eff Conc.'!A36</f>
        <v>0</v>
      </c>
      <c r="B36" s="210">
        <f>'Eff Conc.'!B36</f>
        <v>0</v>
      </c>
      <c r="C36" s="146"/>
      <c r="D36" s="147"/>
      <c r="E36" s="148"/>
      <c r="F36" s="149"/>
      <c r="G36" s="146"/>
      <c r="H36" s="147"/>
      <c r="I36" s="148"/>
      <c r="J36" s="149"/>
      <c r="K36" s="146"/>
      <c r="L36" s="147"/>
      <c r="M36" s="148"/>
      <c r="N36" s="150"/>
      <c r="O36" s="146"/>
      <c r="P36" s="147"/>
      <c r="Q36" s="148"/>
      <c r="R36" s="227"/>
      <c r="S36" s="230"/>
      <c r="T36" s="147"/>
      <c r="U36" s="146"/>
      <c r="V36" s="147"/>
      <c r="W36" s="135"/>
    </row>
    <row r="37" spans="1:23" s="124" customFormat="1" x14ac:dyDescent="0.25">
      <c r="A37" s="209">
        <f>'Eff Conc.'!A37</f>
        <v>0</v>
      </c>
      <c r="B37" s="210">
        <f>'Eff Conc.'!B37</f>
        <v>0</v>
      </c>
      <c r="C37" s="146"/>
      <c r="D37" s="147"/>
      <c r="E37" s="148"/>
      <c r="F37" s="149"/>
      <c r="G37" s="146"/>
      <c r="H37" s="147"/>
      <c r="I37" s="148"/>
      <c r="J37" s="149"/>
      <c r="K37" s="146"/>
      <c r="L37" s="147"/>
      <c r="M37" s="148"/>
      <c r="N37" s="150"/>
      <c r="O37" s="146"/>
      <c r="P37" s="147"/>
      <c r="Q37" s="148"/>
      <c r="R37" s="227"/>
      <c r="S37" s="230"/>
      <c r="T37" s="147"/>
      <c r="U37" s="146"/>
      <c r="V37" s="147"/>
      <c r="W37" s="135"/>
    </row>
    <row r="38" spans="1:23" s="124" customFormat="1" x14ac:dyDescent="0.25">
      <c r="A38" s="209">
        <f>'Eff Conc.'!A38</f>
        <v>0</v>
      </c>
      <c r="B38" s="210">
        <f>'Eff Conc.'!B38</f>
        <v>0</v>
      </c>
      <c r="C38" s="146"/>
      <c r="D38" s="147"/>
      <c r="E38" s="148"/>
      <c r="F38" s="149"/>
      <c r="G38" s="146"/>
      <c r="H38" s="147"/>
      <c r="I38" s="148"/>
      <c r="J38" s="149"/>
      <c r="K38" s="146"/>
      <c r="L38" s="147"/>
      <c r="M38" s="148"/>
      <c r="N38" s="150"/>
      <c r="O38" s="146"/>
      <c r="P38" s="147"/>
      <c r="Q38" s="148"/>
      <c r="R38" s="227"/>
      <c r="S38" s="230"/>
      <c r="T38" s="147"/>
      <c r="U38" s="146"/>
      <c r="V38" s="147"/>
      <c r="W38" s="135"/>
    </row>
    <row r="39" spans="1:23" s="124" customFormat="1" x14ac:dyDescent="0.25">
      <c r="A39" s="209">
        <f>'Eff Conc.'!A39</f>
        <v>0</v>
      </c>
      <c r="B39" s="210">
        <f>'Eff Conc.'!B39</f>
        <v>0</v>
      </c>
      <c r="C39" s="146"/>
      <c r="D39" s="147"/>
      <c r="E39" s="148"/>
      <c r="F39" s="149"/>
      <c r="G39" s="146"/>
      <c r="H39" s="147"/>
      <c r="I39" s="148"/>
      <c r="J39" s="149"/>
      <c r="K39" s="146"/>
      <c r="L39" s="147"/>
      <c r="M39" s="148"/>
      <c r="N39" s="150"/>
      <c r="O39" s="146"/>
      <c r="P39" s="147"/>
      <c r="Q39" s="148"/>
      <c r="R39" s="227"/>
      <c r="S39" s="230"/>
      <c r="T39" s="147"/>
      <c r="U39" s="146"/>
      <c r="V39" s="147"/>
      <c r="W39" s="135"/>
    </row>
    <row r="40" spans="1:23" s="124" customFormat="1" x14ac:dyDescent="0.25">
      <c r="A40" s="209">
        <f>'Eff Conc.'!A40</f>
        <v>0</v>
      </c>
      <c r="B40" s="210">
        <f>'Eff Conc.'!B40</f>
        <v>0</v>
      </c>
      <c r="C40" s="146"/>
      <c r="D40" s="147"/>
      <c r="E40" s="148"/>
      <c r="F40" s="149"/>
      <c r="G40" s="146"/>
      <c r="H40" s="147"/>
      <c r="I40" s="148"/>
      <c r="J40" s="149"/>
      <c r="K40" s="146"/>
      <c r="L40" s="147"/>
      <c r="M40" s="148"/>
      <c r="N40" s="150"/>
      <c r="O40" s="146"/>
      <c r="P40" s="147"/>
      <c r="Q40" s="148"/>
      <c r="R40" s="227"/>
      <c r="S40" s="230"/>
      <c r="T40" s="147"/>
      <c r="U40" s="146"/>
      <c r="V40" s="147"/>
      <c r="W40" s="135"/>
    </row>
    <row r="41" spans="1:23" s="124" customFormat="1" x14ac:dyDescent="0.25">
      <c r="A41" s="209">
        <f>'Eff Conc.'!A41</f>
        <v>0</v>
      </c>
      <c r="B41" s="210">
        <f>'Eff Conc.'!B41</f>
        <v>0</v>
      </c>
      <c r="C41" s="146"/>
      <c r="D41" s="147"/>
      <c r="E41" s="148"/>
      <c r="F41" s="149"/>
      <c r="G41" s="146"/>
      <c r="H41" s="147"/>
      <c r="I41" s="148"/>
      <c r="J41" s="149"/>
      <c r="K41" s="146"/>
      <c r="L41" s="147"/>
      <c r="M41" s="148"/>
      <c r="N41" s="150"/>
      <c r="O41" s="146"/>
      <c r="P41" s="147"/>
      <c r="Q41" s="148"/>
      <c r="R41" s="227"/>
      <c r="S41" s="230"/>
      <c r="T41" s="147"/>
      <c r="U41" s="146"/>
      <c r="V41" s="147"/>
      <c r="W41" s="135"/>
    </row>
    <row r="42" spans="1:23" s="124" customFormat="1" x14ac:dyDescent="0.25">
      <c r="A42" s="209">
        <f>'Eff Conc.'!A42</f>
        <v>0</v>
      </c>
      <c r="B42" s="210">
        <f>'Eff Conc.'!B42</f>
        <v>0</v>
      </c>
      <c r="C42" s="146"/>
      <c r="D42" s="147"/>
      <c r="E42" s="148"/>
      <c r="F42" s="149"/>
      <c r="G42" s="146"/>
      <c r="H42" s="147"/>
      <c r="I42" s="148"/>
      <c r="J42" s="149"/>
      <c r="K42" s="146"/>
      <c r="L42" s="147"/>
      <c r="M42" s="148"/>
      <c r="N42" s="150"/>
      <c r="O42" s="146"/>
      <c r="P42" s="147"/>
      <c r="Q42" s="148"/>
      <c r="R42" s="227"/>
      <c r="S42" s="230"/>
      <c r="T42" s="147"/>
      <c r="U42" s="146"/>
      <c r="V42" s="147"/>
      <c r="W42" s="135"/>
    </row>
    <row r="43" spans="1:23" s="124" customFormat="1" x14ac:dyDescent="0.25">
      <c r="A43" s="209">
        <f>'Eff Conc.'!A43</f>
        <v>0</v>
      </c>
      <c r="B43" s="210">
        <f>'Eff Conc.'!B43</f>
        <v>0</v>
      </c>
      <c r="C43" s="146"/>
      <c r="D43" s="147"/>
      <c r="E43" s="148"/>
      <c r="F43" s="149"/>
      <c r="G43" s="146"/>
      <c r="H43" s="147"/>
      <c r="I43" s="148"/>
      <c r="J43" s="149"/>
      <c r="K43" s="146"/>
      <c r="L43" s="147"/>
      <c r="M43" s="148"/>
      <c r="N43" s="150"/>
      <c r="O43" s="146"/>
      <c r="P43" s="147"/>
      <c r="Q43" s="148"/>
      <c r="R43" s="227"/>
      <c r="S43" s="230"/>
      <c r="T43" s="147"/>
      <c r="U43" s="146"/>
      <c r="V43" s="147"/>
      <c r="W43" s="135"/>
    </row>
    <row r="44" spans="1:23" s="124" customFormat="1" x14ac:dyDescent="0.25">
      <c r="A44" s="209">
        <f>'Eff Conc.'!A44</f>
        <v>0</v>
      </c>
      <c r="B44" s="210">
        <f>'Eff Conc.'!B44</f>
        <v>0</v>
      </c>
      <c r="C44" s="146"/>
      <c r="D44" s="147"/>
      <c r="E44" s="148"/>
      <c r="F44" s="149"/>
      <c r="G44" s="146"/>
      <c r="H44" s="147"/>
      <c r="I44" s="148"/>
      <c r="J44" s="149"/>
      <c r="K44" s="146"/>
      <c r="L44" s="147"/>
      <c r="M44" s="148"/>
      <c r="N44" s="150"/>
      <c r="O44" s="146"/>
      <c r="P44" s="147"/>
      <c r="Q44" s="148"/>
      <c r="R44" s="227"/>
      <c r="S44" s="230"/>
      <c r="T44" s="147"/>
      <c r="U44" s="146"/>
      <c r="V44" s="147"/>
      <c r="W44" s="135"/>
    </row>
    <row r="45" spans="1:23" s="45" customFormat="1" x14ac:dyDescent="0.25">
      <c r="A45" s="209">
        <f>'Eff Conc.'!A45</f>
        <v>0</v>
      </c>
      <c r="B45" s="210">
        <f>'Eff Conc.'!B45</f>
        <v>0</v>
      </c>
      <c r="C45" s="146"/>
      <c r="D45" s="147"/>
      <c r="E45" s="148"/>
      <c r="F45" s="149"/>
      <c r="G45" s="146"/>
      <c r="H45" s="147"/>
      <c r="I45" s="148"/>
      <c r="J45" s="149"/>
      <c r="K45" s="146"/>
      <c r="L45" s="147"/>
      <c r="M45" s="148"/>
      <c r="N45" s="150"/>
      <c r="O45" s="146"/>
      <c r="P45" s="147"/>
      <c r="Q45" s="148"/>
      <c r="R45" s="227"/>
      <c r="S45" s="230"/>
      <c r="T45" s="147"/>
      <c r="U45" s="146"/>
      <c r="V45" s="147"/>
      <c r="W45" s="135"/>
    </row>
    <row r="46" spans="1:23" s="45" customFormat="1" x14ac:dyDescent="0.25">
      <c r="A46" s="209">
        <f>'Eff Conc.'!A46</f>
        <v>0</v>
      </c>
      <c r="B46" s="210">
        <f>'Eff Conc.'!B46</f>
        <v>0</v>
      </c>
      <c r="C46" s="146"/>
      <c r="D46" s="147"/>
      <c r="E46" s="148"/>
      <c r="F46" s="149"/>
      <c r="G46" s="146"/>
      <c r="H46" s="147"/>
      <c r="I46" s="148"/>
      <c r="J46" s="149"/>
      <c r="K46" s="146"/>
      <c r="L46" s="147"/>
      <c r="M46" s="148"/>
      <c r="N46" s="150"/>
      <c r="O46" s="146"/>
      <c r="P46" s="147"/>
      <c r="Q46" s="148"/>
      <c r="R46" s="227"/>
      <c r="S46" s="230"/>
      <c r="T46" s="147"/>
      <c r="U46" s="146"/>
      <c r="V46" s="147"/>
      <c r="W46" s="135"/>
    </row>
    <row r="47" spans="1:23" s="45" customFormat="1" x14ac:dyDescent="0.25">
      <c r="A47" s="209">
        <f>'Eff Conc.'!A47</f>
        <v>0</v>
      </c>
      <c r="B47" s="210">
        <f>'Eff Conc.'!B47</f>
        <v>0</v>
      </c>
      <c r="C47" s="146"/>
      <c r="D47" s="147"/>
      <c r="E47" s="148"/>
      <c r="F47" s="149"/>
      <c r="G47" s="146"/>
      <c r="H47" s="147"/>
      <c r="I47" s="148"/>
      <c r="J47" s="149"/>
      <c r="K47" s="146"/>
      <c r="L47" s="147"/>
      <c r="M47" s="148"/>
      <c r="N47" s="150"/>
      <c r="O47" s="146"/>
      <c r="P47" s="147"/>
      <c r="Q47" s="148"/>
      <c r="R47" s="227"/>
      <c r="S47" s="230"/>
      <c r="T47" s="147"/>
      <c r="U47" s="146"/>
      <c r="V47" s="147"/>
      <c r="W47" s="135"/>
    </row>
    <row r="48" spans="1:23" s="45" customFormat="1" x14ac:dyDescent="0.25">
      <c r="A48" s="209">
        <f>'Eff Conc.'!A48</f>
        <v>0</v>
      </c>
      <c r="B48" s="210">
        <f>'Eff Conc.'!B48</f>
        <v>0</v>
      </c>
      <c r="C48" s="146"/>
      <c r="D48" s="147"/>
      <c r="E48" s="148"/>
      <c r="F48" s="149"/>
      <c r="G48" s="146"/>
      <c r="H48" s="147"/>
      <c r="I48" s="148"/>
      <c r="J48" s="149"/>
      <c r="K48" s="146"/>
      <c r="L48" s="147"/>
      <c r="M48" s="148"/>
      <c r="N48" s="150"/>
      <c r="O48" s="146"/>
      <c r="P48" s="147"/>
      <c r="Q48" s="148"/>
      <c r="R48" s="227"/>
      <c r="S48" s="230"/>
      <c r="T48" s="147"/>
      <c r="U48" s="146"/>
      <c r="V48" s="147"/>
      <c r="W48" s="135"/>
    </row>
    <row r="49" spans="1:23" s="45" customFormat="1" x14ac:dyDescent="0.25">
      <c r="A49" s="209">
        <f>'Eff Conc.'!A49</f>
        <v>0</v>
      </c>
      <c r="B49" s="210">
        <f>'Eff Conc.'!B49</f>
        <v>0</v>
      </c>
      <c r="C49" s="146"/>
      <c r="D49" s="147"/>
      <c r="E49" s="148"/>
      <c r="F49" s="149"/>
      <c r="G49" s="146"/>
      <c r="H49" s="147"/>
      <c r="I49" s="148"/>
      <c r="J49" s="149"/>
      <c r="K49" s="146"/>
      <c r="L49" s="147"/>
      <c r="M49" s="148"/>
      <c r="N49" s="150"/>
      <c r="O49" s="146"/>
      <c r="P49" s="147"/>
      <c r="Q49" s="148"/>
      <c r="R49" s="227"/>
      <c r="S49" s="230"/>
      <c r="T49" s="147"/>
      <c r="U49" s="146"/>
      <c r="V49" s="147"/>
      <c r="W49" s="135"/>
    </row>
    <row r="50" spans="1:23" s="45" customFormat="1" x14ac:dyDescent="0.25">
      <c r="A50" s="209">
        <f>'Eff Conc.'!A50</f>
        <v>0</v>
      </c>
      <c r="B50" s="210">
        <f>'Eff Conc.'!B50</f>
        <v>0</v>
      </c>
      <c r="C50" s="146"/>
      <c r="D50" s="147"/>
      <c r="E50" s="148"/>
      <c r="F50" s="149"/>
      <c r="G50" s="146"/>
      <c r="H50" s="147"/>
      <c r="I50" s="148"/>
      <c r="J50" s="149"/>
      <c r="K50" s="146"/>
      <c r="L50" s="147"/>
      <c r="M50" s="148"/>
      <c r="N50" s="150"/>
      <c r="O50" s="146"/>
      <c r="P50" s="147"/>
      <c r="Q50" s="148"/>
      <c r="R50" s="227"/>
      <c r="S50" s="230"/>
      <c r="T50" s="147"/>
      <c r="U50" s="146"/>
      <c r="V50" s="147"/>
      <c r="W50" s="135"/>
    </row>
    <row r="51" spans="1:23" s="45" customFormat="1" x14ac:dyDescent="0.25">
      <c r="A51" s="209">
        <f>'Eff Conc.'!A51</f>
        <v>0</v>
      </c>
      <c r="B51" s="210">
        <f>'Eff Conc.'!B51</f>
        <v>0</v>
      </c>
      <c r="C51" s="146"/>
      <c r="D51" s="147"/>
      <c r="E51" s="148"/>
      <c r="F51" s="149"/>
      <c r="G51" s="146"/>
      <c r="H51" s="147"/>
      <c r="I51" s="148"/>
      <c r="J51" s="149"/>
      <c r="K51" s="146"/>
      <c r="L51" s="147"/>
      <c r="M51" s="148"/>
      <c r="N51" s="150"/>
      <c r="O51" s="146"/>
      <c r="P51" s="147"/>
      <c r="Q51" s="148"/>
      <c r="R51" s="227"/>
      <c r="S51" s="230"/>
      <c r="T51" s="147"/>
      <c r="U51" s="146"/>
      <c r="V51" s="147"/>
      <c r="W51" s="135"/>
    </row>
    <row r="52" spans="1:23" s="45" customFormat="1" x14ac:dyDescent="0.25">
      <c r="A52" s="209">
        <f>'Eff Conc.'!A52</f>
        <v>0</v>
      </c>
      <c r="B52" s="210">
        <f>'Eff Conc.'!B52</f>
        <v>0</v>
      </c>
      <c r="C52" s="146"/>
      <c r="D52" s="147"/>
      <c r="E52" s="148"/>
      <c r="F52" s="149"/>
      <c r="G52" s="146"/>
      <c r="H52" s="147"/>
      <c r="I52" s="148"/>
      <c r="J52" s="149"/>
      <c r="K52" s="146"/>
      <c r="L52" s="147"/>
      <c r="M52" s="148"/>
      <c r="N52" s="150"/>
      <c r="O52" s="146"/>
      <c r="P52" s="147"/>
      <c r="Q52" s="148"/>
      <c r="R52" s="227"/>
      <c r="S52" s="230"/>
      <c r="T52" s="147"/>
      <c r="U52" s="146"/>
      <c r="V52" s="147"/>
      <c r="W52" s="135"/>
    </row>
    <row r="53" spans="1:23" s="45" customFormat="1" x14ac:dyDescent="0.25">
      <c r="A53" s="209">
        <f>'Eff Conc.'!A53</f>
        <v>0</v>
      </c>
      <c r="B53" s="210">
        <f>'Eff Conc.'!B53</f>
        <v>0</v>
      </c>
      <c r="C53" s="146"/>
      <c r="D53" s="147"/>
      <c r="E53" s="148"/>
      <c r="F53" s="149"/>
      <c r="G53" s="146"/>
      <c r="H53" s="147"/>
      <c r="I53" s="148"/>
      <c r="J53" s="149"/>
      <c r="K53" s="146"/>
      <c r="L53" s="147"/>
      <c r="M53" s="148"/>
      <c r="N53" s="150"/>
      <c r="O53" s="146"/>
      <c r="P53" s="147"/>
      <c r="Q53" s="148"/>
      <c r="R53" s="227"/>
      <c r="S53" s="230"/>
      <c r="T53" s="147"/>
      <c r="U53" s="146"/>
      <c r="V53" s="147"/>
      <c r="W53" s="135"/>
    </row>
    <row r="54" spans="1:23" s="45" customFormat="1" x14ac:dyDescent="0.25">
      <c r="A54" s="209">
        <f>'Eff Conc.'!A54</f>
        <v>0</v>
      </c>
      <c r="B54" s="210">
        <f>'Eff Conc.'!B54</f>
        <v>0</v>
      </c>
      <c r="C54" s="146"/>
      <c r="D54" s="147"/>
      <c r="E54" s="148"/>
      <c r="F54" s="149"/>
      <c r="G54" s="146"/>
      <c r="H54" s="147"/>
      <c r="I54" s="148"/>
      <c r="J54" s="149"/>
      <c r="K54" s="146"/>
      <c r="L54" s="147"/>
      <c r="M54" s="148"/>
      <c r="N54" s="150"/>
      <c r="O54" s="146"/>
      <c r="P54" s="147"/>
      <c r="Q54" s="148"/>
      <c r="R54" s="227"/>
      <c r="S54" s="230"/>
      <c r="T54" s="147"/>
      <c r="U54" s="146"/>
      <c r="V54" s="147"/>
      <c r="W54" s="135"/>
    </row>
    <row r="55" spans="1:23" s="45" customFormat="1" x14ac:dyDescent="0.25">
      <c r="A55" s="209">
        <f>'Eff Conc.'!A55</f>
        <v>0</v>
      </c>
      <c r="B55" s="210">
        <f>'Eff Conc.'!B55</f>
        <v>0</v>
      </c>
      <c r="C55" s="146"/>
      <c r="D55" s="147"/>
      <c r="E55" s="148"/>
      <c r="F55" s="149"/>
      <c r="G55" s="146"/>
      <c r="H55" s="147"/>
      <c r="I55" s="148"/>
      <c r="J55" s="149"/>
      <c r="K55" s="146"/>
      <c r="L55" s="147"/>
      <c r="M55" s="148"/>
      <c r="N55" s="150"/>
      <c r="O55" s="146"/>
      <c r="P55" s="147"/>
      <c r="Q55" s="148"/>
      <c r="R55" s="227"/>
      <c r="S55" s="230"/>
      <c r="T55" s="147"/>
      <c r="U55" s="146"/>
      <c r="V55" s="147"/>
      <c r="W55" s="135"/>
    </row>
    <row r="56" spans="1:23" s="45" customFormat="1" x14ac:dyDescent="0.25">
      <c r="A56" s="209">
        <f>'Eff Conc.'!A56</f>
        <v>0</v>
      </c>
      <c r="B56" s="210">
        <f>'Eff Conc.'!B56</f>
        <v>0</v>
      </c>
      <c r="C56" s="146"/>
      <c r="D56" s="147"/>
      <c r="E56" s="148"/>
      <c r="F56" s="149"/>
      <c r="G56" s="146"/>
      <c r="H56" s="147"/>
      <c r="I56" s="148"/>
      <c r="J56" s="149"/>
      <c r="K56" s="146"/>
      <c r="L56" s="147"/>
      <c r="M56" s="148"/>
      <c r="N56" s="150"/>
      <c r="O56" s="146"/>
      <c r="P56" s="147"/>
      <c r="Q56" s="148"/>
      <c r="R56" s="227"/>
      <c r="S56" s="230"/>
      <c r="T56" s="147"/>
      <c r="U56" s="146"/>
      <c r="V56" s="147"/>
      <c r="W56" s="135"/>
    </row>
    <row r="57" spans="1:23" s="45" customFormat="1" x14ac:dyDescent="0.25">
      <c r="A57" s="209">
        <f>'Eff Conc.'!A57</f>
        <v>0</v>
      </c>
      <c r="B57" s="210">
        <f>'Eff Conc.'!B57</f>
        <v>0</v>
      </c>
      <c r="C57" s="146"/>
      <c r="D57" s="147"/>
      <c r="E57" s="148"/>
      <c r="F57" s="149"/>
      <c r="G57" s="146"/>
      <c r="H57" s="147"/>
      <c r="I57" s="148"/>
      <c r="J57" s="149"/>
      <c r="K57" s="146"/>
      <c r="L57" s="147"/>
      <c r="M57" s="148"/>
      <c r="N57" s="150"/>
      <c r="O57" s="146"/>
      <c r="P57" s="147"/>
      <c r="Q57" s="148"/>
      <c r="R57" s="227"/>
      <c r="S57" s="230"/>
      <c r="T57" s="147"/>
      <c r="U57" s="146"/>
      <c r="V57" s="147"/>
      <c r="W57" s="135"/>
    </row>
    <row r="58" spans="1:23" s="45" customFormat="1" x14ac:dyDescent="0.25">
      <c r="A58" s="209">
        <f>'Eff Conc.'!A58</f>
        <v>0</v>
      </c>
      <c r="B58" s="210">
        <f>'Eff Conc.'!B58</f>
        <v>0</v>
      </c>
      <c r="C58" s="146"/>
      <c r="D58" s="147"/>
      <c r="E58" s="148"/>
      <c r="F58" s="149"/>
      <c r="G58" s="146"/>
      <c r="H58" s="147"/>
      <c r="I58" s="148"/>
      <c r="J58" s="149"/>
      <c r="K58" s="146"/>
      <c r="L58" s="147"/>
      <c r="M58" s="148"/>
      <c r="N58" s="150"/>
      <c r="O58" s="146"/>
      <c r="P58" s="147"/>
      <c r="Q58" s="148"/>
      <c r="R58" s="227"/>
      <c r="S58" s="230"/>
      <c r="T58" s="147"/>
      <c r="U58" s="146"/>
      <c r="V58" s="147"/>
      <c r="W58" s="135"/>
    </row>
    <row r="59" spans="1:23" s="45" customFormat="1" x14ac:dyDescent="0.25">
      <c r="A59" s="209">
        <f>'Eff Conc.'!A59</f>
        <v>0</v>
      </c>
      <c r="B59" s="210">
        <f>'Eff Conc.'!B59</f>
        <v>0</v>
      </c>
      <c r="C59" s="146"/>
      <c r="D59" s="147"/>
      <c r="E59" s="148"/>
      <c r="F59" s="149"/>
      <c r="G59" s="146"/>
      <c r="H59" s="147"/>
      <c r="I59" s="148"/>
      <c r="J59" s="149"/>
      <c r="K59" s="146"/>
      <c r="L59" s="147"/>
      <c r="M59" s="148"/>
      <c r="N59" s="150"/>
      <c r="O59" s="146"/>
      <c r="P59" s="147"/>
      <c r="Q59" s="148"/>
      <c r="R59" s="227"/>
      <c r="S59" s="230"/>
      <c r="T59" s="147"/>
      <c r="U59" s="146"/>
      <c r="V59" s="147"/>
      <c r="W59" s="135"/>
    </row>
    <row r="60" spans="1:23" s="45" customFormat="1" x14ac:dyDescent="0.25">
      <c r="A60" s="209">
        <f>'Eff Conc.'!A60</f>
        <v>0</v>
      </c>
      <c r="B60" s="210">
        <f>'Eff Conc.'!B60</f>
        <v>0</v>
      </c>
      <c r="C60" s="146"/>
      <c r="D60" s="147"/>
      <c r="E60" s="148"/>
      <c r="F60" s="149"/>
      <c r="G60" s="146"/>
      <c r="H60" s="147"/>
      <c r="I60" s="148"/>
      <c r="J60" s="149"/>
      <c r="K60" s="146"/>
      <c r="L60" s="147"/>
      <c r="M60" s="148"/>
      <c r="N60" s="150"/>
      <c r="O60" s="146"/>
      <c r="P60" s="147"/>
      <c r="Q60" s="148"/>
      <c r="R60" s="227"/>
      <c r="S60" s="230"/>
      <c r="T60" s="147"/>
      <c r="U60" s="146"/>
      <c r="V60" s="147"/>
      <c r="W60" s="135"/>
    </row>
    <row r="61" spans="1:23" s="45" customFormat="1" x14ac:dyDescent="0.25">
      <c r="A61" s="209">
        <f>'Eff Conc.'!A61</f>
        <v>0</v>
      </c>
      <c r="B61" s="210">
        <f>'Eff Conc.'!B61</f>
        <v>0</v>
      </c>
      <c r="C61" s="146"/>
      <c r="D61" s="147"/>
      <c r="E61" s="148"/>
      <c r="F61" s="149"/>
      <c r="G61" s="146"/>
      <c r="H61" s="147"/>
      <c r="I61" s="148"/>
      <c r="J61" s="149"/>
      <c r="K61" s="146"/>
      <c r="L61" s="147"/>
      <c r="M61" s="148"/>
      <c r="N61" s="150"/>
      <c r="O61" s="146"/>
      <c r="P61" s="147"/>
      <c r="Q61" s="148"/>
      <c r="R61" s="227"/>
      <c r="S61" s="230"/>
      <c r="T61" s="147"/>
      <c r="U61" s="146"/>
      <c r="V61" s="147"/>
      <c r="W61" s="135"/>
    </row>
    <row r="62" spans="1:23" s="45" customFormat="1" x14ac:dyDescent="0.25">
      <c r="A62" s="209">
        <f>'Eff Conc.'!A62</f>
        <v>0</v>
      </c>
      <c r="B62" s="210">
        <f>'Eff Conc.'!B62</f>
        <v>0</v>
      </c>
      <c r="C62" s="146"/>
      <c r="D62" s="147"/>
      <c r="E62" s="148"/>
      <c r="F62" s="149"/>
      <c r="G62" s="146"/>
      <c r="H62" s="147"/>
      <c r="I62" s="148"/>
      <c r="J62" s="149"/>
      <c r="K62" s="146"/>
      <c r="L62" s="147"/>
      <c r="M62" s="148"/>
      <c r="N62" s="150"/>
      <c r="O62" s="146"/>
      <c r="P62" s="147"/>
      <c r="Q62" s="148"/>
      <c r="R62" s="227"/>
      <c r="S62" s="230"/>
      <c r="T62" s="147"/>
      <c r="U62" s="146"/>
      <c r="V62" s="147"/>
      <c r="W62" s="135"/>
    </row>
    <row r="63" spans="1:23" s="45" customFormat="1" x14ac:dyDescent="0.25">
      <c r="A63" s="209">
        <f>'Eff Conc.'!A63</f>
        <v>0</v>
      </c>
      <c r="B63" s="210">
        <f>'Eff Conc.'!B63</f>
        <v>0</v>
      </c>
      <c r="C63" s="146"/>
      <c r="D63" s="147"/>
      <c r="E63" s="148"/>
      <c r="F63" s="149"/>
      <c r="G63" s="146"/>
      <c r="H63" s="147"/>
      <c r="I63" s="148"/>
      <c r="J63" s="149"/>
      <c r="K63" s="146"/>
      <c r="L63" s="147"/>
      <c r="M63" s="148"/>
      <c r="N63" s="150"/>
      <c r="O63" s="146"/>
      <c r="P63" s="147"/>
      <c r="Q63" s="148"/>
      <c r="R63" s="227"/>
      <c r="S63" s="230"/>
      <c r="T63" s="147"/>
      <c r="U63" s="146"/>
      <c r="V63" s="147"/>
      <c r="W63" s="135"/>
    </row>
    <row r="64" spans="1:23" s="45" customFormat="1" x14ac:dyDescent="0.25">
      <c r="A64" s="209">
        <f>'Eff Conc.'!A64</f>
        <v>0</v>
      </c>
      <c r="B64" s="210">
        <f>'Eff Conc.'!B64</f>
        <v>0</v>
      </c>
      <c r="C64" s="146"/>
      <c r="D64" s="147"/>
      <c r="E64" s="148"/>
      <c r="F64" s="149"/>
      <c r="G64" s="146"/>
      <c r="H64" s="147"/>
      <c r="I64" s="148"/>
      <c r="J64" s="149"/>
      <c r="K64" s="146"/>
      <c r="L64" s="147"/>
      <c r="M64" s="148"/>
      <c r="N64" s="150"/>
      <c r="O64" s="146"/>
      <c r="P64" s="147"/>
      <c r="Q64" s="148"/>
      <c r="R64" s="227"/>
      <c r="S64" s="230"/>
      <c r="T64" s="147"/>
      <c r="U64" s="146"/>
      <c r="V64" s="147"/>
      <c r="W64" s="135"/>
    </row>
    <row r="65" spans="1:23" s="45" customFormat="1" x14ac:dyDescent="0.25">
      <c r="A65" s="209">
        <f>'Eff Conc.'!A65</f>
        <v>0</v>
      </c>
      <c r="B65" s="210">
        <f>'Eff Conc.'!B65</f>
        <v>0</v>
      </c>
      <c r="C65" s="146"/>
      <c r="D65" s="147"/>
      <c r="E65" s="148"/>
      <c r="F65" s="149"/>
      <c r="G65" s="146"/>
      <c r="H65" s="147"/>
      <c r="I65" s="148"/>
      <c r="J65" s="149"/>
      <c r="K65" s="146"/>
      <c r="L65" s="147"/>
      <c r="M65" s="148"/>
      <c r="N65" s="150"/>
      <c r="O65" s="146"/>
      <c r="P65" s="147"/>
      <c r="Q65" s="148"/>
      <c r="R65" s="227"/>
      <c r="S65" s="230"/>
      <c r="T65" s="147"/>
      <c r="U65" s="146"/>
      <c r="V65" s="147"/>
      <c r="W65" s="135"/>
    </row>
    <row r="66" spans="1:23" s="45" customFormat="1" ht="15.75" thickBot="1" x14ac:dyDescent="0.3">
      <c r="A66" s="211">
        <f>'Eff Conc.'!A66</f>
        <v>0</v>
      </c>
      <c r="B66" s="212">
        <f>'Eff Conc.'!B66</f>
        <v>0</v>
      </c>
      <c r="C66" s="153"/>
      <c r="D66" s="154"/>
      <c r="E66" s="151"/>
      <c r="F66" s="152"/>
      <c r="G66" s="153"/>
      <c r="H66" s="154"/>
      <c r="I66" s="151"/>
      <c r="J66" s="152"/>
      <c r="K66" s="153"/>
      <c r="L66" s="154"/>
      <c r="M66" s="151"/>
      <c r="N66" s="155"/>
      <c r="O66" s="153"/>
      <c r="P66" s="154"/>
      <c r="Q66" s="151"/>
      <c r="R66" s="228"/>
      <c r="S66" s="231"/>
      <c r="T66" s="154"/>
      <c r="U66" s="153"/>
      <c r="V66" s="154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6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15" priority="749">
      <formula>ISTEXT(F7)</formula>
    </cfRule>
  </conditionalFormatting>
  <conditionalFormatting sqref="G7">
    <cfRule type="expression" dxfId="314" priority="748">
      <formula>ISTEXT(G7)</formula>
    </cfRule>
  </conditionalFormatting>
  <conditionalFormatting sqref="H7">
    <cfRule type="expression" dxfId="313" priority="747">
      <formula>ISTEXT(H7)</formula>
    </cfRule>
  </conditionalFormatting>
  <conditionalFormatting sqref="I7">
    <cfRule type="expression" dxfId="312" priority="746">
      <formula>ISTEXT(I7)</formula>
    </cfRule>
  </conditionalFormatting>
  <conditionalFormatting sqref="J7">
    <cfRule type="expression" dxfId="311" priority="745">
      <formula>ISTEXT(J7)</formula>
    </cfRule>
  </conditionalFormatting>
  <conditionalFormatting sqref="K7">
    <cfRule type="expression" dxfId="310" priority="744">
      <formula>ISTEXT(K7)</formula>
    </cfRule>
  </conditionalFormatting>
  <conditionalFormatting sqref="L7">
    <cfRule type="expression" dxfId="309" priority="743">
      <formula>ISTEXT(L7)</formula>
    </cfRule>
  </conditionalFormatting>
  <conditionalFormatting sqref="U7:U30">
    <cfRule type="expression" dxfId="308" priority="736">
      <formula>ISTEXT(U7)</formula>
    </cfRule>
  </conditionalFormatting>
  <conditionalFormatting sqref="V7:V30">
    <cfRule type="expression" dxfId="307" priority="735">
      <formula>ISTEXT(V7)</formula>
    </cfRule>
  </conditionalFormatting>
  <conditionalFormatting sqref="F8">
    <cfRule type="expression" dxfId="306" priority="728">
      <formula>ISTEXT(F8)</formula>
    </cfRule>
  </conditionalFormatting>
  <conditionalFormatting sqref="G8">
    <cfRule type="expression" dxfId="305" priority="727">
      <formula>ISTEXT(G8)</formula>
    </cfRule>
  </conditionalFormatting>
  <conditionalFormatting sqref="H8">
    <cfRule type="expression" dxfId="304" priority="726">
      <formula>ISTEXT(H8)</formula>
    </cfRule>
  </conditionalFormatting>
  <conditionalFormatting sqref="I8">
    <cfRule type="expression" dxfId="303" priority="725">
      <formula>ISTEXT(I8)</formula>
    </cfRule>
  </conditionalFormatting>
  <conditionalFormatting sqref="J8">
    <cfRule type="expression" dxfId="302" priority="724">
      <formula>ISTEXT(J8)</formula>
    </cfRule>
  </conditionalFormatting>
  <conditionalFormatting sqref="K8">
    <cfRule type="expression" dxfId="301" priority="723">
      <formula>ISTEXT(K8)</formula>
    </cfRule>
  </conditionalFormatting>
  <conditionalFormatting sqref="L8">
    <cfRule type="expression" dxfId="300" priority="722">
      <formula>ISTEXT(L8)</formula>
    </cfRule>
  </conditionalFormatting>
  <conditionalFormatting sqref="F9:F28">
    <cfRule type="expression" dxfId="299" priority="707">
      <formula>ISTEXT(F9)</formula>
    </cfRule>
  </conditionalFormatting>
  <conditionalFormatting sqref="G9:G23">
    <cfRule type="expression" dxfId="298" priority="706">
      <formula>ISTEXT(G9)</formula>
    </cfRule>
  </conditionalFormatting>
  <conditionalFormatting sqref="H9:H23">
    <cfRule type="expression" dxfId="297" priority="705">
      <formula>ISTEXT(H9)</formula>
    </cfRule>
  </conditionalFormatting>
  <conditionalFormatting sqref="I9">
    <cfRule type="expression" dxfId="296" priority="704">
      <formula>ISTEXT(I9)</formula>
    </cfRule>
  </conditionalFormatting>
  <conditionalFormatting sqref="J9">
    <cfRule type="expression" dxfId="295" priority="703">
      <formula>ISTEXT(J9)</formula>
    </cfRule>
  </conditionalFormatting>
  <conditionalFormatting sqref="K9:K30">
    <cfRule type="expression" dxfId="294" priority="702">
      <formula>ISTEXT(K9)</formula>
    </cfRule>
  </conditionalFormatting>
  <conditionalFormatting sqref="L9:L30">
    <cfRule type="expression" dxfId="293" priority="701">
      <formula>ISTEXT(L9)</formula>
    </cfRule>
  </conditionalFormatting>
  <conditionalFormatting sqref="I10">
    <cfRule type="expression" dxfId="292" priority="557">
      <formula>ISTEXT(I10)</formula>
    </cfRule>
  </conditionalFormatting>
  <conditionalFormatting sqref="J10">
    <cfRule type="expression" dxfId="291" priority="556">
      <formula>ISTEXT(J10)</formula>
    </cfRule>
  </conditionalFormatting>
  <conditionalFormatting sqref="I11">
    <cfRule type="expression" dxfId="290" priority="536">
      <formula>ISTEXT(I11)</formula>
    </cfRule>
  </conditionalFormatting>
  <conditionalFormatting sqref="J11">
    <cfRule type="expression" dxfId="289" priority="535">
      <formula>ISTEXT(J11)</formula>
    </cfRule>
  </conditionalFormatting>
  <conditionalFormatting sqref="I12:J12 M12:N12">
    <cfRule type="expression" dxfId="288" priority="522">
      <formula>ISTEXT(I12)</formula>
    </cfRule>
  </conditionalFormatting>
  <conditionalFormatting sqref="I13">
    <cfRule type="expression" dxfId="287" priority="515">
      <formula>ISTEXT(I13)</formula>
    </cfRule>
  </conditionalFormatting>
  <conditionalFormatting sqref="J13">
    <cfRule type="expression" dxfId="286" priority="514">
      <formula>ISTEXT(J13)</formula>
    </cfRule>
  </conditionalFormatting>
  <conditionalFormatting sqref="I14">
    <cfRule type="expression" dxfId="285" priority="494">
      <formula>ISTEXT(I14)</formula>
    </cfRule>
  </conditionalFormatting>
  <conditionalFormatting sqref="J14">
    <cfRule type="expression" dxfId="284" priority="493">
      <formula>ISTEXT(J14)</formula>
    </cfRule>
  </conditionalFormatting>
  <conditionalFormatting sqref="I15:J15 M15:N15">
    <cfRule type="expression" dxfId="283" priority="480">
      <formula>ISTEXT(I15)</formula>
    </cfRule>
  </conditionalFormatting>
  <conditionalFormatting sqref="I16">
    <cfRule type="expression" dxfId="282" priority="473">
      <formula>ISTEXT(I16)</formula>
    </cfRule>
  </conditionalFormatting>
  <conditionalFormatting sqref="J16">
    <cfRule type="expression" dxfId="281" priority="472">
      <formula>ISTEXT(J16)</formula>
    </cfRule>
  </conditionalFormatting>
  <conditionalFormatting sqref="I17:J17 M17:N17">
    <cfRule type="expression" dxfId="280" priority="459">
      <formula>ISTEXT(I17)</formula>
    </cfRule>
  </conditionalFormatting>
  <conditionalFormatting sqref="C28:C44">
    <cfRule type="expression" dxfId="279" priority="458">
      <formula>ISTEXT(C28)</formula>
    </cfRule>
  </conditionalFormatting>
  <conditionalFormatting sqref="D28:D44">
    <cfRule type="expression" dxfId="278" priority="457">
      <formula>ISTEXT(D28)</formula>
    </cfRule>
  </conditionalFormatting>
  <conditionalFormatting sqref="E29:E44">
    <cfRule type="expression" dxfId="277" priority="456">
      <formula>ISTEXT(E29)</formula>
    </cfRule>
  </conditionalFormatting>
  <conditionalFormatting sqref="F29:F44">
    <cfRule type="expression" dxfId="276" priority="455">
      <formula>ISTEXT(F29)</formula>
    </cfRule>
  </conditionalFormatting>
  <conditionalFormatting sqref="G24:G44">
    <cfRule type="expression" dxfId="275" priority="454">
      <formula>ISTEXT(G24)</formula>
    </cfRule>
  </conditionalFormatting>
  <conditionalFormatting sqref="H24:H44">
    <cfRule type="expression" dxfId="274" priority="453">
      <formula>ISTEXT(H24)</formula>
    </cfRule>
  </conditionalFormatting>
  <conditionalFormatting sqref="I18:I44">
    <cfRule type="expression" dxfId="273" priority="452">
      <formula>ISTEXT(I18)</formula>
    </cfRule>
  </conditionalFormatting>
  <conditionalFormatting sqref="J18:J44">
    <cfRule type="expression" dxfId="272" priority="451">
      <formula>ISTEXT(J18)</formula>
    </cfRule>
  </conditionalFormatting>
  <conditionalFormatting sqref="K31:K44">
    <cfRule type="expression" dxfId="271" priority="450">
      <formula>ISTEXT(K31)</formula>
    </cfRule>
  </conditionalFormatting>
  <conditionalFormatting sqref="L31:L44">
    <cfRule type="expression" dxfId="270" priority="449">
      <formula>ISTEXT(L31)</formula>
    </cfRule>
  </conditionalFormatting>
  <conditionalFormatting sqref="U31:U44">
    <cfRule type="expression" dxfId="269" priority="442">
      <formula>ISTEXT(U31)</formula>
    </cfRule>
  </conditionalFormatting>
  <conditionalFormatting sqref="V31:V44">
    <cfRule type="expression" dxfId="268" priority="441">
      <formula>ISTEXT(V31)</formula>
    </cfRule>
  </conditionalFormatting>
  <conditionalFormatting sqref="C45">
    <cfRule type="expression" dxfId="267" priority="440">
      <formula>ISTEXT(C45)</formula>
    </cfRule>
  </conditionalFormatting>
  <conditionalFormatting sqref="D45">
    <cfRule type="expression" dxfId="266" priority="439">
      <formula>ISTEXT(D45)</formula>
    </cfRule>
  </conditionalFormatting>
  <conditionalFormatting sqref="E45:N45 U45:V45">
    <cfRule type="expression" dxfId="265" priority="438">
      <formula>ISTEXT(E45)</formula>
    </cfRule>
  </conditionalFormatting>
  <conditionalFormatting sqref="C46">
    <cfRule type="expression" dxfId="264" priority="437">
      <formula>ISTEXT(C46)</formula>
    </cfRule>
  </conditionalFormatting>
  <conditionalFormatting sqref="D46">
    <cfRule type="expression" dxfId="263" priority="436">
      <formula>ISTEXT(D46)</formula>
    </cfRule>
  </conditionalFormatting>
  <conditionalFormatting sqref="E46">
    <cfRule type="expression" dxfId="262" priority="435">
      <formula>ISTEXT(E46)</formula>
    </cfRule>
  </conditionalFormatting>
  <conditionalFormatting sqref="F46">
    <cfRule type="expression" dxfId="261" priority="434">
      <formula>ISTEXT(F46)</formula>
    </cfRule>
  </conditionalFormatting>
  <conditionalFormatting sqref="G46">
    <cfRule type="expression" dxfId="260" priority="433">
      <formula>ISTEXT(G46)</formula>
    </cfRule>
  </conditionalFormatting>
  <conditionalFormatting sqref="H46">
    <cfRule type="expression" dxfId="259" priority="432">
      <formula>ISTEXT(H46)</formula>
    </cfRule>
  </conditionalFormatting>
  <conditionalFormatting sqref="I46">
    <cfRule type="expression" dxfId="258" priority="431">
      <formula>ISTEXT(I46)</formula>
    </cfRule>
  </conditionalFormatting>
  <conditionalFormatting sqref="J46">
    <cfRule type="expression" dxfId="257" priority="430">
      <formula>ISTEXT(J46)</formula>
    </cfRule>
  </conditionalFormatting>
  <conditionalFormatting sqref="K46">
    <cfRule type="expression" dxfId="256" priority="429">
      <formula>ISTEXT(K46)</formula>
    </cfRule>
  </conditionalFormatting>
  <conditionalFormatting sqref="L46">
    <cfRule type="expression" dxfId="255" priority="428">
      <formula>ISTEXT(L46)</formula>
    </cfRule>
  </conditionalFormatting>
  <conditionalFormatting sqref="U46">
    <cfRule type="expression" dxfId="254" priority="421">
      <formula>ISTEXT(U46)</formula>
    </cfRule>
  </conditionalFormatting>
  <conditionalFormatting sqref="V46">
    <cfRule type="expression" dxfId="253" priority="420">
      <formula>ISTEXT(V46)</formula>
    </cfRule>
  </conditionalFormatting>
  <conditionalFormatting sqref="C47">
    <cfRule type="expression" dxfId="252" priority="419">
      <formula>ISTEXT(C47)</formula>
    </cfRule>
  </conditionalFormatting>
  <conditionalFormatting sqref="D47">
    <cfRule type="expression" dxfId="251" priority="418">
      <formula>ISTEXT(D47)</formula>
    </cfRule>
  </conditionalFormatting>
  <conditionalFormatting sqref="E47:N47 U47:V47">
    <cfRule type="expression" dxfId="250" priority="417">
      <formula>ISTEXT(E47)</formula>
    </cfRule>
  </conditionalFormatting>
  <conditionalFormatting sqref="C48">
    <cfRule type="expression" dxfId="249" priority="416">
      <formula>ISTEXT(C48)</formula>
    </cfRule>
  </conditionalFormatting>
  <conditionalFormatting sqref="D48">
    <cfRule type="expression" dxfId="248" priority="415">
      <formula>ISTEXT(D48)</formula>
    </cfRule>
  </conditionalFormatting>
  <conditionalFormatting sqref="E48">
    <cfRule type="expression" dxfId="247" priority="414">
      <formula>ISTEXT(E48)</formula>
    </cfRule>
  </conditionalFormatting>
  <conditionalFormatting sqref="F48">
    <cfRule type="expression" dxfId="246" priority="413">
      <formula>ISTEXT(F48)</formula>
    </cfRule>
  </conditionalFormatting>
  <conditionalFormatting sqref="G48">
    <cfRule type="expression" dxfId="245" priority="412">
      <formula>ISTEXT(G48)</formula>
    </cfRule>
  </conditionalFormatting>
  <conditionalFormatting sqref="H48">
    <cfRule type="expression" dxfId="244" priority="411">
      <formula>ISTEXT(H48)</formula>
    </cfRule>
  </conditionalFormatting>
  <conditionalFormatting sqref="I48">
    <cfRule type="expression" dxfId="243" priority="410">
      <formula>ISTEXT(I48)</formula>
    </cfRule>
  </conditionalFormatting>
  <conditionalFormatting sqref="J48">
    <cfRule type="expression" dxfId="242" priority="409">
      <formula>ISTEXT(J48)</formula>
    </cfRule>
  </conditionalFormatting>
  <conditionalFormatting sqref="K48">
    <cfRule type="expression" dxfId="241" priority="408">
      <formula>ISTEXT(K48)</formula>
    </cfRule>
  </conditionalFormatting>
  <conditionalFormatting sqref="L48">
    <cfRule type="expression" dxfId="240" priority="407">
      <formula>ISTEXT(L48)</formula>
    </cfRule>
  </conditionalFormatting>
  <conditionalFormatting sqref="U48">
    <cfRule type="expression" dxfId="239" priority="400">
      <formula>ISTEXT(U48)</formula>
    </cfRule>
  </conditionalFormatting>
  <conditionalFormatting sqref="V48">
    <cfRule type="expression" dxfId="238" priority="399">
      <formula>ISTEXT(V48)</formula>
    </cfRule>
  </conditionalFormatting>
  <conditionalFormatting sqref="C49">
    <cfRule type="expression" dxfId="237" priority="398">
      <formula>ISTEXT(C49)</formula>
    </cfRule>
  </conditionalFormatting>
  <conditionalFormatting sqref="D49">
    <cfRule type="expression" dxfId="236" priority="397">
      <formula>ISTEXT(D49)</formula>
    </cfRule>
  </conditionalFormatting>
  <conditionalFormatting sqref="E49:N49 U49:V49">
    <cfRule type="expression" dxfId="235" priority="396">
      <formula>ISTEXT(E49)</formula>
    </cfRule>
  </conditionalFormatting>
  <conditionalFormatting sqref="C50">
    <cfRule type="expression" dxfId="234" priority="395">
      <formula>ISTEXT(C50)</formula>
    </cfRule>
  </conditionalFormatting>
  <conditionalFormatting sqref="D50">
    <cfRule type="expression" dxfId="233" priority="394">
      <formula>ISTEXT(D50)</formula>
    </cfRule>
  </conditionalFormatting>
  <conditionalFormatting sqref="E50">
    <cfRule type="expression" dxfId="232" priority="393">
      <formula>ISTEXT(E50)</formula>
    </cfRule>
  </conditionalFormatting>
  <conditionalFormatting sqref="F50">
    <cfRule type="expression" dxfId="231" priority="392">
      <formula>ISTEXT(F50)</formula>
    </cfRule>
  </conditionalFormatting>
  <conditionalFormatting sqref="G50">
    <cfRule type="expression" dxfId="230" priority="391">
      <formula>ISTEXT(G50)</formula>
    </cfRule>
  </conditionalFormatting>
  <conditionalFormatting sqref="H50">
    <cfRule type="expression" dxfId="229" priority="390">
      <formula>ISTEXT(H50)</formula>
    </cfRule>
  </conditionalFormatting>
  <conditionalFormatting sqref="I50">
    <cfRule type="expression" dxfId="228" priority="389">
      <formula>ISTEXT(I50)</formula>
    </cfRule>
  </conditionalFormatting>
  <conditionalFormatting sqref="J50">
    <cfRule type="expression" dxfId="227" priority="388">
      <formula>ISTEXT(J50)</formula>
    </cfRule>
  </conditionalFormatting>
  <conditionalFormatting sqref="K50">
    <cfRule type="expression" dxfId="226" priority="387">
      <formula>ISTEXT(K50)</formula>
    </cfRule>
  </conditionalFormatting>
  <conditionalFormatting sqref="L50">
    <cfRule type="expression" dxfId="225" priority="386">
      <formula>ISTEXT(L50)</formula>
    </cfRule>
  </conditionalFormatting>
  <conditionalFormatting sqref="U50">
    <cfRule type="expression" dxfId="224" priority="379">
      <formula>ISTEXT(U50)</formula>
    </cfRule>
  </conditionalFormatting>
  <conditionalFormatting sqref="V50">
    <cfRule type="expression" dxfId="223" priority="378">
      <formula>ISTEXT(V50)</formula>
    </cfRule>
  </conditionalFormatting>
  <conditionalFormatting sqref="C51">
    <cfRule type="expression" dxfId="222" priority="377">
      <formula>ISTEXT(C51)</formula>
    </cfRule>
  </conditionalFormatting>
  <conditionalFormatting sqref="D51">
    <cfRule type="expression" dxfId="221" priority="376">
      <formula>ISTEXT(D51)</formula>
    </cfRule>
  </conditionalFormatting>
  <conditionalFormatting sqref="E51:N51 U51:V51">
    <cfRule type="expression" dxfId="220" priority="375">
      <formula>ISTEXT(E51)</formula>
    </cfRule>
  </conditionalFormatting>
  <conditionalFormatting sqref="C52">
    <cfRule type="expression" dxfId="219" priority="374">
      <formula>ISTEXT(C52)</formula>
    </cfRule>
  </conditionalFormatting>
  <conditionalFormatting sqref="D52">
    <cfRule type="expression" dxfId="218" priority="373">
      <formula>ISTEXT(D52)</formula>
    </cfRule>
  </conditionalFormatting>
  <conditionalFormatting sqref="E52">
    <cfRule type="expression" dxfId="217" priority="372">
      <formula>ISTEXT(E52)</formula>
    </cfRule>
  </conditionalFormatting>
  <conditionalFormatting sqref="F52">
    <cfRule type="expression" dxfId="216" priority="371">
      <formula>ISTEXT(F52)</formula>
    </cfRule>
  </conditionalFormatting>
  <conditionalFormatting sqref="G52">
    <cfRule type="expression" dxfId="215" priority="370">
      <formula>ISTEXT(G52)</formula>
    </cfRule>
  </conditionalFormatting>
  <conditionalFormatting sqref="H52">
    <cfRule type="expression" dxfId="214" priority="369">
      <formula>ISTEXT(H52)</formula>
    </cfRule>
  </conditionalFormatting>
  <conditionalFormatting sqref="I52">
    <cfRule type="expression" dxfId="213" priority="368">
      <formula>ISTEXT(I52)</formula>
    </cfRule>
  </conditionalFormatting>
  <conditionalFormatting sqref="J52">
    <cfRule type="expression" dxfId="212" priority="367">
      <formula>ISTEXT(J52)</formula>
    </cfRule>
  </conditionalFormatting>
  <conditionalFormatting sqref="K52">
    <cfRule type="expression" dxfId="211" priority="366">
      <formula>ISTEXT(K52)</formula>
    </cfRule>
  </conditionalFormatting>
  <conditionalFormatting sqref="L52">
    <cfRule type="expression" dxfId="210" priority="365">
      <formula>ISTEXT(L52)</formula>
    </cfRule>
  </conditionalFormatting>
  <conditionalFormatting sqref="U52">
    <cfRule type="expression" dxfId="209" priority="358">
      <formula>ISTEXT(U52)</formula>
    </cfRule>
  </conditionalFormatting>
  <conditionalFormatting sqref="V52">
    <cfRule type="expression" dxfId="208" priority="357">
      <formula>ISTEXT(V52)</formula>
    </cfRule>
  </conditionalFormatting>
  <conditionalFormatting sqref="C53">
    <cfRule type="expression" dxfId="207" priority="356">
      <formula>ISTEXT(C53)</formula>
    </cfRule>
  </conditionalFormatting>
  <conditionalFormatting sqref="D53">
    <cfRule type="expression" dxfId="206" priority="355">
      <formula>ISTEXT(D53)</formula>
    </cfRule>
  </conditionalFormatting>
  <conditionalFormatting sqref="E53:N53 U53:V53">
    <cfRule type="expression" dxfId="205" priority="354">
      <formula>ISTEXT(E53)</formula>
    </cfRule>
  </conditionalFormatting>
  <conditionalFormatting sqref="C54">
    <cfRule type="expression" dxfId="204" priority="353">
      <formula>ISTEXT(C54)</formula>
    </cfRule>
  </conditionalFormatting>
  <conditionalFormatting sqref="D54">
    <cfRule type="expression" dxfId="203" priority="352">
      <formula>ISTEXT(D54)</formula>
    </cfRule>
  </conditionalFormatting>
  <conditionalFormatting sqref="E54">
    <cfRule type="expression" dxfId="202" priority="351">
      <formula>ISTEXT(E54)</formula>
    </cfRule>
  </conditionalFormatting>
  <conditionalFormatting sqref="F54">
    <cfRule type="expression" dxfId="201" priority="350">
      <formula>ISTEXT(F54)</formula>
    </cfRule>
  </conditionalFormatting>
  <conditionalFormatting sqref="G54">
    <cfRule type="expression" dxfId="200" priority="349">
      <formula>ISTEXT(G54)</formula>
    </cfRule>
  </conditionalFormatting>
  <conditionalFormatting sqref="H54">
    <cfRule type="expression" dxfId="199" priority="348">
      <formula>ISTEXT(H54)</formula>
    </cfRule>
  </conditionalFormatting>
  <conditionalFormatting sqref="I54">
    <cfRule type="expression" dxfId="198" priority="347">
      <formula>ISTEXT(I54)</formula>
    </cfRule>
  </conditionalFormatting>
  <conditionalFormatting sqref="J54">
    <cfRule type="expression" dxfId="197" priority="346">
      <formula>ISTEXT(J54)</formula>
    </cfRule>
  </conditionalFormatting>
  <conditionalFormatting sqref="K54">
    <cfRule type="expression" dxfId="196" priority="345">
      <formula>ISTEXT(K54)</formula>
    </cfRule>
  </conditionalFormatting>
  <conditionalFormatting sqref="L54">
    <cfRule type="expression" dxfId="195" priority="344">
      <formula>ISTEXT(L54)</formula>
    </cfRule>
  </conditionalFormatting>
  <conditionalFormatting sqref="U54">
    <cfRule type="expression" dxfId="194" priority="337">
      <formula>ISTEXT(U54)</formula>
    </cfRule>
  </conditionalFormatting>
  <conditionalFormatting sqref="V54">
    <cfRule type="expression" dxfId="193" priority="336">
      <formula>ISTEXT(V54)</formula>
    </cfRule>
  </conditionalFormatting>
  <conditionalFormatting sqref="C55">
    <cfRule type="expression" dxfId="192" priority="335">
      <formula>ISTEXT(C55)</formula>
    </cfRule>
  </conditionalFormatting>
  <conditionalFormatting sqref="D55">
    <cfRule type="expression" dxfId="191" priority="334">
      <formula>ISTEXT(D55)</formula>
    </cfRule>
  </conditionalFormatting>
  <conditionalFormatting sqref="E55:N55 U55:V55">
    <cfRule type="expression" dxfId="190" priority="333">
      <formula>ISTEXT(E55)</formula>
    </cfRule>
  </conditionalFormatting>
  <conditionalFormatting sqref="C56">
    <cfRule type="expression" dxfId="189" priority="332">
      <formula>ISTEXT(C56)</formula>
    </cfRule>
  </conditionalFormatting>
  <conditionalFormatting sqref="D56">
    <cfRule type="expression" dxfId="188" priority="331">
      <formula>ISTEXT(D56)</formula>
    </cfRule>
  </conditionalFormatting>
  <conditionalFormatting sqref="E56">
    <cfRule type="expression" dxfId="187" priority="330">
      <formula>ISTEXT(E56)</formula>
    </cfRule>
  </conditionalFormatting>
  <conditionalFormatting sqref="F56">
    <cfRule type="expression" dxfId="186" priority="329">
      <formula>ISTEXT(F56)</formula>
    </cfRule>
  </conditionalFormatting>
  <conditionalFormatting sqref="G56">
    <cfRule type="expression" dxfId="185" priority="328">
      <formula>ISTEXT(G56)</formula>
    </cfRule>
  </conditionalFormatting>
  <conditionalFormatting sqref="H56">
    <cfRule type="expression" dxfId="184" priority="327">
      <formula>ISTEXT(H56)</formula>
    </cfRule>
  </conditionalFormatting>
  <conditionalFormatting sqref="I56">
    <cfRule type="expression" dxfId="183" priority="326">
      <formula>ISTEXT(I56)</formula>
    </cfRule>
  </conditionalFormatting>
  <conditionalFormatting sqref="J56">
    <cfRule type="expression" dxfId="182" priority="325">
      <formula>ISTEXT(J56)</formula>
    </cfRule>
  </conditionalFormatting>
  <conditionalFormatting sqref="K56">
    <cfRule type="expression" dxfId="181" priority="324">
      <formula>ISTEXT(K56)</formula>
    </cfRule>
  </conditionalFormatting>
  <conditionalFormatting sqref="L56">
    <cfRule type="expression" dxfId="180" priority="323">
      <formula>ISTEXT(L56)</formula>
    </cfRule>
  </conditionalFormatting>
  <conditionalFormatting sqref="U56">
    <cfRule type="expression" dxfId="179" priority="316">
      <formula>ISTEXT(U56)</formula>
    </cfRule>
  </conditionalFormatting>
  <conditionalFormatting sqref="V56">
    <cfRule type="expression" dxfId="178" priority="315">
      <formula>ISTEXT(V56)</formula>
    </cfRule>
  </conditionalFormatting>
  <conditionalFormatting sqref="C57">
    <cfRule type="expression" dxfId="177" priority="314">
      <formula>ISTEXT(C57)</formula>
    </cfRule>
  </conditionalFormatting>
  <conditionalFormatting sqref="D57">
    <cfRule type="expression" dxfId="176" priority="313">
      <formula>ISTEXT(D57)</formula>
    </cfRule>
  </conditionalFormatting>
  <conditionalFormatting sqref="E57:N57 U57:V57">
    <cfRule type="expression" dxfId="175" priority="312">
      <formula>ISTEXT(E57)</formula>
    </cfRule>
  </conditionalFormatting>
  <conditionalFormatting sqref="C58">
    <cfRule type="expression" dxfId="174" priority="311">
      <formula>ISTEXT(C58)</formula>
    </cfRule>
  </conditionalFormatting>
  <conditionalFormatting sqref="D58">
    <cfRule type="expression" dxfId="173" priority="310">
      <formula>ISTEXT(D58)</formula>
    </cfRule>
  </conditionalFormatting>
  <conditionalFormatting sqref="E58">
    <cfRule type="expression" dxfId="172" priority="309">
      <formula>ISTEXT(E58)</formula>
    </cfRule>
  </conditionalFormatting>
  <conditionalFormatting sqref="F58">
    <cfRule type="expression" dxfId="171" priority="308">
      <formula>ISTEXT(F58)</formula>
    </cfRule>
  </conditionalFormatting>
  <conditionalFormatting sqref="G58">
    <cfRule type="expression" dxfId="170" priority="307">
      <formula>ISTEXT(G58)</formula>
    </cfRule>
  </conditionalFormatting>
  <conditionalFormatting sqref="H58">
    <cfRule type="expression" dxfId="169" priority="306">
      <formula>ISTEXT(H58)</formula>
    </cfRule>
  </conditionalFormatting>
  <conditionalFormatting sqref="I58">
    <cfRule type="expression" dxfId="168" priority="305">
      <formula>ISTEXT(I58)</formula>
    </cfRule>
  </conditionalFormatting>
  <conditionalFormatting sqref="J58">
    <cfRule type="expression" dxfId="167" priority="304">
      <formula>ISTEXT(J58)</formula>
    </cfRule>
  </conditionalFormatting>
  <conditionalFormatting sqref="K58">
    <cfRule type="expression" dxfId="166" priority="303">
      <formula>ISTEXT(K58)</formula>
    </cfRule>
  </conditionalFormatting>
  <conditionalFormatting sqref="L58">
    <cfRule type="expression" dxfId="165" priority="302">
      <formula>ISTEXT(L58)</formula>
    </cfRule>
  </conditionalFormatting>
  <conditionalFormatting sqref="U58">
    <cfRule type="expression" dxfId="164" priority="295">
      <formula>ISTEXT(U58)</formula>
    </cfRule>
  </conditionalFormatting>
  <conditionalFormatting sqref="V58">
    <cfRule type="expression" dxfId="163" priority="294">
      <formula>ISTEXT(V58)</formula>
    </cfRule>
  </conditionalFormatting>
  <conditionalFormatting sqref="C59">
    <cfRule type="expression" dxfId="162" priority="293">
      <formula>ISTEXT(C59)</formula>
    </cfRule>
  </conditionalFormatting>
  <conditionalFormatting sqref="D59">
    <cfRule type="expression" dxfId="161" priority="292">
      <formula>ISTEXT(D59)</formula>
    </cfRule>
  </conditionalFormatting>
  <conditionalFormatting sqref="E59:N59 U59:V59">
    <cfRule type="expression" dxfId="160" priority="291">
      <formula>ISTEXT(E59)</formula>
    </cfRule>
  </conditionalFormatting>
  <conditionalFormatting sqref="C60">
    <cfRule type="expression" dxfId="159" priority="290">
      <formula>ISTEXT(C60)</formula>
    </cfRule>
  </conditionalFormatting>
  <conditionalFormatting sqref="D60">
    <cfRule type="expression" dxfId="158" priority="289">
      <formula>ISTEXT(D60)</formula>
    </cfRule>
  </conditionalFormatting>
  <conditionalFormatting sqref="E60">
    <cfRule type="expression" dxfId="157" priority="288">
      <formula>ISTEXT(E60)</formula>
    </cfRule>
  </conditionalFormatting>
  <conditionalFormatting sqref="F60">
    <cfRule type="expression" dxfId="156" priority="287">
      <formula>ISTEXT(F60)</formula>
    </cfRule>
  </conditionalFormatting>
  <conditionalFormatting sqref="G60">
    <cfRule type="expression" dxfId="155" priority="286">
      <formula>ISTEXT(G60)</formula>
    </cfRule>
  </conditionalFormatting>
  <conditionalFormatting sqref="H60">
    <cfRule type="expression" dxfId="154" priority="285">
      <formula>ISTEXT(H60)</formula>
    </cfRule>
  </conditionalFormatting>
  <conditionalFormatting sqref="I60">
    <cfRule type="expression" dxfId="153" priority="284">
      <formula>ISTEXT(I60)</formula>
    </cfRule>
  </conditionalFormatting>
  <conditionalFormatting sqref="J60">
    <cfRule type="expression" dxfId="152" priority="283">
      <formula>ISTEXT(J60)</formula>
    </cfRule>
  </conditionalFormatting>
  <conditionalFormatting sqref="K60">
    <cfRule type="expression" dxfId="151" priority="282">
      <formula>ISTEXT(K60)</formula>
    </cfRule>
  </conditionalFormatting>
  <conditionalFormatting sqref="L60">
    <cfRule type="expression" dxfId="150" priority="281">
      <formula>ISTEXT(L60)</formula>
    </cfRule>
  </conditionalFormatting>
  <conditionalFormatting sqref="U60">
    <cfRule type="expression" dxfId="149" priority="274">
      <formula>ISTEXT(U60)</formula>
    </cfRule>
  </conditionalFormatting>
  <conditionalFormatting sqref="V60">
    <cfRule type="expression" dxfId="148" priority="273">
      <formula>ISTEXT(V60)</formula>
    </cfRule>
  </conditionalFormatting>
  <conditionalFormatting sqref="C61">
    <cfRule type="expression" dxfId="147" priority="272">
      <formula>ISTEXT(C61)</formula>
    </cfRule>
  </conditionalFormatting>
  <conditionalFormatting sqref="D61">
    <cfRule type="expression" dxfId="146" priority="271">
      <formula>ISTEXT(D61)</formula>
    </cfRule>
  </conditionalFormatting>
  <conditionalFormatting sqref="E61:N61 U61:V61">
    <cfRule type="expression" dxfId="145" priority="270">
      <formula>ISTEXT(E61)</formula>
    </cfRule>
  </conditionalFormatting>
  <conditionalFormatting sqref="C62">
    <cfRule type="expression" dxfId="144" priority="269">
      <formula>ISTEXT(C62)</formula>
    </cfRule>
  </conditionalFormatting>
  <conditionalFormatting sqref="D62">
    <cfRule type="expression" dxfId="143" priority="268">
      <formula>ISTEXT(D62)</formula>
    </cfRule>
  </conditionalFormatting>
  <conditionalFormatting sqref="E62">
    <cfRule type="expression" dxfId="142" priority="267">
      <formula>ISTEXT(E62)</formula>
    </cfRule>
  </conditionalFormatting>
  <conditionalFormatting sqref="F62">
    <cfRule type="expression" dxfId="141" priority="266">
      <formula>ISTEXT(F62)</formula>
    </cfRule>
  </conditionalFormatting>
  <conditionalFormatting sqref="G62">
    <cfRule type="expression" dxfId="140" priority="265">
      <formula>ISTEXT(G62)</formula>
    </cfRule>
  </conditionalFormatting>
  <conditionalFormatting sqref="H62">
    <cfRule type="expression" dxfId="139" priority="264">
      <formula>ISTEXT(H62)</formula>
    </cfRule>
  </conditionalFormatting>
  <conditionalFormatting sqref="I62">
    <cfRule type="expression" dxfId="138" priority="263">
      <formula>ISTEXT(I62)</formula>
    </cfRule>
  </conditionalFormatting>
  <conditionalFormatting sqref="J62">
    <cfRule type="expression" dxfId="137" priority="262">
      <formula>ISTEXT(J62)</formula>
    </cfRule>
  </conditionalFormatting>
  <conditionalFormatting sqref="K62">
    <cfRule type="expression" dxfId="136" priority="261">
      <formula>ISTEXT(K62)</formula>
    </cfRule>
  </conditionalFormatting>
  <conditionalFormatting sqref="L62">
    <cfRule type="expression" dxfId="135" priority="260">
      <formula>ISTEXT(L62)</formula>
    </cfRule>
  </conditionalFormatting>
  <conditionalFormatting sqref="U62">
    <cfRule type="expression" dxfId="134" priority="253">
      <formula>ISTEXT(U62)</formula>
    </cfRule>
  </conditionalFormatting>
  <conditionalFormatting sqref="V62">
    <cfRule type="expression" dxfId="133" priority="252">
      <formula>ISTEXT(V62)</formula>
    </cfRule>
  </conditionalFormatting>
  <conditionalFormatting sqref="C63">
    <cfRule type="expression" dxfId="132" priority="251">
      <formula>ISTEXT(C63)</formula>
    </cfRule>
  </conditionalFormatting>
  <conditionalFormatting sqref="D63">
    <cfRule type="expression" dxfId="131" priority="250">
      <formula>ISTEXT(D63)</formula>
    </cfRule>
  </conditionalFormatting>
  <conditionalFormatting sqref="E63:N63 U63:V63">
    <cfRule type="expression" dxfId="130" priority="249">
      <formula>ISTEXT(E63)</formula>
    </cfRule>
  </conditionalFormatting>
  <conditionalFormatting sqref="C64">
    <cfRule type="expression" dxfId="129" priority="248">
      <formula>ISTEXT(C64)</formula>
    </cfRule>
  </conditionalFormatting>
  <conditionalFormatting sqref="D64">
    <cfRule type="expression" dxfId="128" priority="247">
      <formula>ISTEXT(D64)</formula>
    </cfRule>
  </conditionalFormatting>
  <conditionalFormatting sqref="E64">
    <cfRule type="expression" dxfId="127" priority="246">
      <formula>ISTEXT(E64)</formula>
    </cfRule>
  </conditionalFormatting>
  <conditionalFormatting sqref="F64">
    <cfRule type="expression" dxfId="126" priority="245">
      <formula>ISTEXT(F64)</formula>
    </cfRule>
  </conditionalFormatting>
  <conditionalFormatting sqref="G64">
    <cfRule type="expression" dxfId="125" priority="244">
      <formula>ISTEXT(G64)</formula>
    </cfRule>
  </conditionalFormatting>
  <conditionalFormatting sqref="H64">
    <cfRule type="expression" dxfId="124" priority="243">
      <formula>ISTEXT(H64)</formula>
    </cfRule>
  </conditionalFormatting>
  <conditionalFormatting sqref="I64">
    <cfRule type="expression" dxfId="123" priority="242">
      <formula>ISTEXT(I64)</formula>
    </cfRule>
  </conditionalFormatting>
  <conditionalFormatting sqref="J64">
    <cfRule type="expression" dxfId="122" priority="241">
      <formula>ISTEXT(J64)</formula>
    </cfRule>
  </conditionalFormatting>
  <conditionalFormatting sqref="K64">
    <cfRule type="expression" dxfId="121" priority="240">
      <formula>ISTEXT(K64)</formula>
    </cfRule>
  </conditionalFormatting>
  <conditionalFormatting sqref="L64">
    <cfRule type="expression" dxfId="120" priority="239">
      <formula>ISTEXT(L64)</formula>
    </cfRule>
  </conditionalFormatting>
  <conditionalFormatting sqref="U64">
    <cfRule type="expression" dxfId="119" priority="232">
      <formula>ISTEXT(U64)</formula>
    </cfRule>
  </conditionalFormatting>
  <conditionalFormatting sqref="V64">
    <cfRule type="expression" dxfId="118" priority="231">
      <formula>ISTEXT(V64)</formula>
    </cfRule>
  </conditionalFormatting>
  <conditionalFormatting sqref="C65">
    <cfRule type="expression" dxfId="117" priority="230">
      <formula>ISTEXT(C65)</formula>
    </cfRule>
  </conditionalFormatting>
  <conditionalFormatting sqref="D65">
    <cfRule type="expression" dxfId="116" priority="229">
      <formula>ISTEXT(D65)</formula>
    </cfRule>
  </conditionalFormatting>
  <conditionalFormatting sqref="E65:N65 U65:V65">
    <cfRule type="expression" dxfId="115" priority="228">
      <formula>ISTEXT(E65)</formula>
    </cfRule>
  </conditionalFormatting>
  <conditionalFormatting sqref="C66">
    <cfRule type="expression" dxfId="114" priority="227">
      <formula>ISTEXT(C66)</formula>
    </cfRule>
  </conditionalFormatting>
  <conditionalFormatting sqref="D66">
    <cfRule type="expression" dxfId="113" priority="226">
      <formula>ISTEXT(D66)</formula>
    </cfRule>
  </conditionalFormatting>
  <conditionalFormatting sqref="E66">
    <cfRule type="expression" dxfId="112" priority="225">
      <formula>ISTEXT(E66)</formula>
    </cfRule>
  </conditionalFormatting>
  <conditionalFormatting sqref="F66">
    <cfRule type="expression" dxfId="111" priority="224">
      <formula>ISTEXT(F66)</formula>
    </cfRule>
  </conditionalFormatting>
  <conditionalFormatting sqref="G66">
    <cfRule type="expression" dxfId="110" priority="223">
      <formula>ISTEXT(G66)</formula>
    </cfRule>
  </conditionalFormatting>
  <conditionalFormatting sqref="H66">
    <cfRule type="expression" dxfId="109" priority="222">
      <formula>ISTEXT(H66)</formula>
    </cfRule>
  </conditionalFormatting>
  <conditionalFormatting sqref="I66">
    <cfRule type="expression" dxfId="108" priority="221">
      <formula>ISTEXT(I66)</formula>
    </cfRule>
  </conditionalFormatting>
  <conditionalFormatting sqref="J66">
    <cfRule type="expression" dxfId="107" priority="220">
      <formula>ISTEXT(J66)</formula>
    </cfRule>
  </conditionalFormatting>
  <conditionalFormatting sqref="K66">
    <cfRule type="expression" dxfId="106" priority="219">
      <formula>ISTEXT(K66)</formula>
    </cfRule>
  </conditionalFormatting>
  <conditionalFormatting sqref="L66">
    <cfRule type="expression" dxfId="105" priority="218">
      <formula>ISTEXT(L66)</formula>
    </cfRule>
  </conditionalFormatting>
  <conditionalFormatting sqref="U66">
    <cfRule type="expression" dxfId="104" priority="211">
      <formula>ISTEXT(U66)</formula>
    </cfRule>
  </conditionalFormatting>
  <conditionalFormatting sqref="V66">
    <cfRule type="expression" dxfId="103" priority="210">
      <formula>ISTEXT(V66)</formula>
    </cfRule>
  </conditionalFormatting>
  <conditionalFormatting sqref="O7">
    <cfRule type="expression" dxfId="102" priority="122">
      <formula>ISTEXT(O7)</formula>
    </cfRule>
  </conditionalFormatting>
  <conditionalFormatting sqref="P7">
    <cfRule type="expression" dxfId="101" priority="121">
      <formula>ISTEXT(P7)</formula>
    </cfRule>
  </conditionalFormatting>
  <conditionalFormatting sqref="O8">
    <cfRule type="expression" dxfId="100" priority="120">
      <formula>ISTEXT(O8)</formula>
    </cfRule>
  </conditionalFormatting>
  <conditionalFormatting sqref="P8:P11">
    <cfRule type="expression" dxfId="99" priority="119">
      <formula>ISTEXT(P8)</formula>
    </cfRule>
  </conditionalFormatting>
  <conditionalFormatting sqref="O9:O11">
    <cfRule type="expression" dxfId="98" priority="118">
      <formula>ISTEXT(O9)</formula>
    </cfRule>
  </conditionalFormatting>
  <conditionalFormatting sqref="O12:P14">
    <cfRule type="expression" dxfId="97" priority="112">
      <formula>ISTEXT(O12)</formula>
    </cfRule>
  </conditionalFormatting>
  <conditionalFormatting sqref="O15:P15">
    <cfRule type="expression" dxfId="96" priority="107">
      <formula>ISTEXT(O15)</formula>
    </cfRule>
  </conditionalFormatting>
  <conditionalFormatting sqref="O16">
    <cfRule type="expression" dxfId="95" priority="106">
      <formula>ISTEXT(O16)</formula>
    </cfRule>
  </conditionalFormatting>
  <conditionalFormatting sqref="P16">
    <cfRule type="expression" dxfId="94" priority="105">
      <formula>ISTEXT(P16)</formula>
    </cfRule>
  </conditionalFormatting>
  <conditionalFormatting sqref="O17:P17">
    <cfRule type="expression" dxfId="93" priority="104">
      <formula>ISTEXT(O17)</formula>
    </cfRule>
  </conditionalFormatting>
  <conditionalFormatting sqref="O18:O44">
    <cfRule type="expression" dxfId="92" priority="103">
      <formula>ISTEXT(O18)</formula>
    </cfRule>
  </conditionalFormatting>
  <conditionalFormatting sqref="P18:P44">
    <cfRule type="expression" dxfId="91" priority="102">
      <formula>ISTEXT(P18)</formula>
    </cfRule>
  </conditionalFormatting>
  <conditionalFormatting sqref="O45:P45">
    <cfRule type="expression" dxfId="90" priority="101">
      <formula>ISTEXT(O45)</formula>
    </cfRule>
  </conditionalFormatting>
  <conditionalFormatting sqref="O46">
    <cfRule type="expression" dxfId="89" priority="100">
      <formula>ISTEXT(O46)</formula>
    </cfRule>
  </conditionalFormatting>
  <conditionalFormatting sqref="P46">
    <cfRule type="expression" dxfId="88" priority="99">
      <formula>ISTEXT(P46)</formula>
    </cfRule>
  </conditionalFormatting>
  <conditionalFormatting sqref="O47:P47">
    <cfRule type="expression" dxfId="87" priority="98">
      <formula>ISTEXT(O47)</formula>
    </cfRule>
  </conditionalFormatting>
  <conditionalFormatting sqref="O48">
    <cfRule type="expression" dxfId="86" priority="97">
      <formula>ISTEXT(O48)</formula>
    </cfRule>
  </conditionalFormatting>
  <conditionalFormatting sqref="P48">
    <cfRule type="expression" dxfId="85" priority="96">
      <formula>ISTEXT(P48)</formula>
    </cfRule>
  </conditionalFormatting>
  <conditionalFormatting sqref="O49:P49">
    <cfRule type="expression" dxfId="84" priority="95">
      <formula>ISTEXT(O49)</formula>
    </cfRule>
  </conditionalFormatting>
  <conditionalFormatting sqref="O50">
    <cfRule type="expression" dxfId="83" priority="94">
      <formula>ISTEXT(O50)</formula>
    </cfRule>
  </conditionalFormatting>
  <conditionalFormatting sqref="P50">
    <cfRule type="expression" dxfId="82" priority="93">
      <formula>ISTEXT(P50)</formula>
    </cfRule>
  </conditionalFormatting>
  <conditionalFormatting sqref="O51:P51">
    <cfRule type="expression" dxfId="81" priority="92">
      <formula>ISTEXT(O51)</formula>
    </cfRule>
  </conditionalFormatting>
  <conditionalFormatting sqref="O52">
    <cfRule type="expression" dxfId="80" priority="91">
      <formula>ISTEXT(O52)</formula>
    </cfRule>
  </conditionalFormatting>
  <conditionalFormatting sqref="P52">
    <cfRule type="expression" dxfId="79" priority="90">
      <formula>ISTEXT(P52)</formula>
    </cfRule>
  </conditionalFormatting>
  <conditionalFormatting sqref="O53:P53">
    <cfRule type="expression" dxfId="78" priority="89">
      <formula>ISTEXT(O53)</formula>
    </cfRule>
  </conditionalFormatting>
  <conditionalFormatting sqref="O54">
    <cfRule type="expression" dxfId="77" priority="88">
      <formula>ISTEXT(O54)</formula>
    </cfRule>
  </conditionalFormatting>
  <conditionalFormatting sqref="P54">
    <cfRule type="expression" dxfId="76" priority="87">
      <formula>ISTEXT(P54)</formula>
    </cfRule>
  </conditionalFormatting>
  <conditionalFormatting sqref="O55:P55">
    <cfRule type="expression" dxfId="75" priority="86">
      <formula>ISTEXT(O55)</formula>
    </cfRule>
  </conditionalFormatting>
  <conditionalFormatting sqref="O56">
    <cfRule type="expression" dxfId="74" priority="85">
      <formula>ISTEXT(O56)</formula>
    </cfRule>
  </conditionalFormatting>
  <conditionalFormatting sqref="P56">
    <cfRule type="expression" dxfId="73" priority="84">
      <formula>ISTEXT(P56)</formula>
    </cfRule>
  </conditionalFormatting>
  <conditionalFormatting sqref="O57:P57">
    <cfRule type="expression" dxfId="72" priority="83">
      <formula>ISTEXT(O57)</formula>
    </cfRule>
  </conditionalFormatting>
  <conditionalFormatting sqref="O58">
    <cfRule type="expression" dxfId="71" priority="82">
      <formula>ISTEXT(O58)</formula>
    </cfRule>
  </conditionalFormatting>
  <conditionalFormatting sqref="P58">
    <cfRule type="expression" dxfId="70" priority="81">
      <formula>ISTEXT(P58)</formula>
    </cfRule>
  </conditionalFormatting>
  <conditionalFormatting sqref="O59:P59">
    <cfRule type="expression" dxfId="69" priority="80">
      <formula>ISTEXT(O59)</formula>
    </cfRule>
  </conditionalFormatting>
  <conditionalFormatting sqref="O60">
    <cfRule type="expression" dxfId="68" priority="79">
      <formula>ISTEXT(O60)</formula>
    </cfRule>
  </conditionalFormatting>
  <conditionalFormatting sqref="P60">
    <cfRule type="expression" dxfId="67" priority="78">
      <formula>ISTEXT(P60)</formula>
    </cfRule>
  </conditionalFormatting>
  <conditionalFormatting sqref="O61:P61">
    <cfRule type="expression" dxfId="66" priority="77">
      <formula>ISTEXT(O61)</formula>
    </cfRule>
  </conditionalFormatting>
  <conditionalFormatting sqref="O62">
    <cfRule type="expression" dxfId="65" priority="76">
      <formula>ISTEXT(O62)</formula>
    </cfRule>
  </conditionalFormatting>
  <conditionalFormatting sqref="P62">
    <cfRule type="expression" dxfId="64" priority="75">
      <formula>ISTEXT(P62)</formula>
    </cfRule>
  </conditionalFormatting>
  <conditionalFormatting sqref="O63:P63">
    <cfRule type="expression" dxfId="63" priority="74">
      <formula>ISTEXT(O63)</formula>
    </cfRule>
  </conditionalFormatting>
  <conditionalFormatting sqref="O64">
    <cfRule type="expression" dxfId="62" priority="73">
      <formula>ISTEXT(O64)</formula>
    </cfRule>
  </conditionalFormatting>
  <conditionalFormatting sqref="P64">
    <cfRule type="expression" dxfId="61" priority="72">
      <formula>ISTEXT(P64)</formula>
    </cfRule>
  </conditionalFormatting>
  <conditionalFormatting sqref="O65:P65">
    <cfRule type="expression" dxfId="60" priority="71">
      <formula>ISTEXT(O65)</formula>
    </cfRule>
  </conditionalFormatting>
  <conditionalFormatting sqref="O66">
    <cfRule type="expression" dxfId="59" priority="70">
      <formula>ISTEXT(O66)</formula>
    </cfRule>
  </conditionalFormatting>
  <conditionalFormatting sqref="P66">
    <cfRule type="expression" dxfId="58" priority="69">
      <formula>ISTEXT(P66)</formula>
    </cfRule>
  </conditionalFormatting>
  <conditionalFormatting sqref="S7">
    <cfRule type="expression" dxfId="57" priority="68">
      <formula>ISTEXT(S7)</formula>
    </cfRule>
  </conditionalFormatting>
  <conditionalFormatting sqref="T7">
    <cfRule type="expression" dxfId="56" priority="67">
      <formula>ISTEXT(T7)</formula>
    </cfRule>
  </conditionalFormatting>
  <conditionalFormatting sqref="S8:S11">
    <cfRule type="expression" dxfId="55" priority="66">
      <formula>ISTEXT(S8)</formula>
    </cfRule>
  </conditionalFormatting>
  <conditionalFormatting sqref="T8:T11">
    <cfRule type="expression" dxfId="54" priority="65">
      <formula>ISTEXT(T8)</formula>
    </cfRule>
  </conditionalFormatting>
  <conditionalFormatting sqref="S12:T12">
    <cfRule type="expression" dxfId="53" priority="58">
      <formula>ISTEXT(S12)</formula>
    </cfRule>
  </conditionalFormatting>
  <conditionalFormatting sqref="S13">
    <cfRule type="expression" dxfId="52" priority="57">
      <formula>ISTEXT(S13)</formula>
    </cfRule>
  </conditionalFormatting>
  <conditionalFormatting sqref="T13">
    <cfRule type="expression" dxfId="51" priority="56">
      <formula>ISTEXT(T13)</formula>
    </cfRule>
  </conditionalFormatting>
  <conditionalFormatting sqref="S14:S22">
    <cfRule type="expression" dxfId="50" priority="55">
      <formula>ISTEXT(S14)</formula>
    </cfRule>
  </conditionalFormatting>
  <conditionalFormatting sqref="T14:T22">
    <cfRule type="expression" dxfId="49" priority="54">
      <formula>ISTEXT(T14)</formula>
    </cfRule>
  </conditionalFormatting>
  <conditionalFormatting sqref="S23:S44">
    <cfRule type="expression" dxfId="48" priority="49">
      <formula>ISTEXT(S23)</formula>
    </cfRule>
  </conditionalFormatting>
  <conditionalFormatting sqref="T23:T44">
    <cfRule type="expression" dxfId="47" priority="48">
      <formula>ISTEXT(T23)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">
    <cfRule type="expression" dxfId="13" priority="14">
      <formula>ISTEXT(Q12)</formula>
    </cfRule>
  </conditionalFormatting>
  <conditionalFormatting sqref="Q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Richard Looker</cp:lastModifiedBy>
  <cp:lastPrinted>2013-01-14T22:30:52Z</cp:lastPrinted>
  <dcterms:created xsi:type="dcterms:W3CDTF">2012-05-04T22:10:30Z</dcterms:created>
  <dcterms:modified xsi:type="dcterms:W3CDTF">2013-08-22T18:06:21Z</dcterms:modified>
</cp:coreProperties>
</file>