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8025" yWindow="-180" windowWidth="15480" windowHeight="11250" firstSheet="1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B31" i="5" l="1"/>
  <c r="F23" i="11" l="1"/>
  <c r="G23" i="11"/>
  <c r="B24" i="5" l="1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B25" i="5"/>
  <c r="B26" i="5"/>
  <c r="A27" i="5"/>
  <c r="B27" i="5"/>
  <c r="A28" i="5"/>
  <c r="B28" i="5"/>
  <c r="A29" i="5"/>
  <c r="B29" i="5"/>
  <c r="A30" i="5"/>
  <c r="B30" i="5"/>
  <c r="A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4"/>
  <c r="F23" i="4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3" l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Liz Falejczyk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Liz Falejczyk:</t>
        </r>
        <r>
          <rPr>
            <sz val="9"/>
            <color indexed="81"/>
            <rFont val="Tahoma"/>
            <family val="2"/>
          </rPr>
          <t xml:space="preserve">
NO3+NO2 combined for influent and was </t>
        </r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.
Mdl 0.020 mg/L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Liz Falejczyk: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Liz Falejczyk:</t>
        </r>
        <r>
          <rPr>
            <sz val="9"/>
            <color indexed="81"/>
            <rFont val="Tahoma"/>
            <family val="2"/>
          </rPr>
          <t xml:space="preserve">
NO2 and NO3 combined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>Liz Falejczyk:</t>
        </r>
        <r>
          <rPr>
            <sz val="9"/>
            <color indexed="81"/>
            <rFont val="Tahoma"/>
            <family val="2"/>
          </rPr>
          <t xml:space="preserve">
J flagged!</t>
        </r>
      </text>
    </comment>
  </commentList>
</comments>
</file>

<file path=xl/sharedStrings.xml><?xml version="1.0" encoding="utf-8"?>
<sst xmlns="http://schemas.openxmlformats.org/spreadsheetml/2006/main" count="425" uniqueCount="235">
  <si>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</si>
  <si>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</si>
  <si>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</si>
  <si>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</si>
  <si>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</si>
  <si>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</si>
  <si>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</si>
  <si>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</si>
  <si>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</si>
  <si>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</si>
  <si>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</si>
  <si>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</si>
  <si>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</si>
  <si>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</si>
  <si>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</si>
  <si>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</si>
  <si>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</si>
  <si>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</si>
  <si>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</si>
  <si>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</si>
  <si>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</si>
  <si>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</si>
  <si>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</si>
  <si>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</si>
  <si>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</si>
  <si>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</si>
  <si>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</si>
  <si>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</si>
  <si>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</si>
  <si>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</si>
  <si>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</si>
  <si>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</si>
  <si>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</si>
  <si>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</si>
  <si>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</si>
  <si>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</si>
  <si>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</si>
  <si>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</si>
  <si>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</si>
  <si>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</si>
  <si>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</si>
  <si>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</si>
  <si>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</si>
  <si>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</si>
  <si>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</si>
  <si>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</si>
  <si>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</si>
  <si>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</si>
  <si>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</si>
  <si>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</si>
  <si>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</si>
  <si>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</si>
  <si>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</si>
  <si>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</si>
  <si>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</si>
  <si>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</si>
  <si>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</si>
  <si>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</si>
  <si>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</si>
  <si>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</si>
  <si>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</si>
  <si>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</si>
  <si>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</si>
  <si>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</si>
  <si>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</si>
  <si>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</si>
  <si>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</si>
  <si>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</si>
  <si>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</si>
  <si>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</si>
  <si>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</si>
  <si>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</si>
  <si>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</si>
  <si>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</si>
  <si>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</si>
  <si>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</si>
  <si>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</si>
  <si>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</si>
  <si>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</si>
  <si>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</si>
  <si>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</si>
  <si>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</si>
  <si>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</si>
  <si>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</si>
  <si>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</si>
  <si>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</si>
  <si>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</si>
  <si>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</si>
  <si>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</si>
  <si>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</si>
  <si>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</si>
  <si>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</si>
  <si>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</si>
  <si>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</si>
  <si>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</si>
  <si>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</si>
  <si>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</si>
  <si>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</si>
  <si>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</si>
  <si>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</si>
  <si>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</si>
  <si>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</si>
  <si>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</si>
  <si>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</si>
  <si>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</si>
  <si>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</si>
  <si>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</si>
  <si>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</si>
  <si>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</si>
  <si>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</si>
  <si>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</si>
  <si>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</si>
  <si>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</si>
  <si>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</si>
  <si>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</si>
  <si>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</si>
  <si>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</si>
  <si>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</si>
  <si>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</si>
  <si>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</si>
  <si>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</si>
  <si>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</si>
  <si>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</si>
  <si>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</si>
  <si>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</si>
  <si>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</si>
  <si>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</si>
  <si>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</si>
  <si>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</si>
  <si>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</si>
  <si>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</si>
  <si>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</si>
  <si>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</si>
  <si>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</si>
  <si>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</si>
  <si>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</si>
  <si>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</si>
  <si>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</si>
  <si>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</si>
  <si>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</si>
  <si>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</si>
  <si>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</si>
  <si>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</si>
  <si>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</si>
  <si>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</si>
  <si>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</si>
  <si>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</si>
  <si>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</si>
  <si>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</si>
  <si>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</si>
  <si>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</si>
  <si>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</si>
  <si>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</si>
  <si>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</si>
  <si>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</si>
  <si>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</si>
  <si>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</si>
  <si>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</si>
  <si>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</si>
  <si>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</si>
  <si>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</si>
  <si>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</si>
  <si>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</si>
  <si>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</si>
  <si>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</si>
  <si>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</si>
  <si>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</si>
  <si>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</si>
  <si>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</si>
  <si>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</si>
  <si>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</si>
  <si>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</si>
  <si>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</si>
  <si>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</si>
  <si>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</si>
  <si>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</si>
  <si>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</si>
  <si>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</si>
  <si>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</si>
  <si>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</si>
  <si>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</si>
  <si>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</si>
  <si>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</si>
  <si>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</si>
  <si>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</si>
  <si>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</si>
  <si>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</si>
  <si>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</si>
  <si>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</si>
  <si>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</si>
  <si>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</si>
  <si>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</si>
  <si>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</si>
  <si>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</si>
  <si>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</si>
  <si>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</si>
  <si>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</si>
  <si>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</si>
  <si>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</si>
  <si>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</si>
  <si>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</si>
  <si>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</si>
  <si>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</si>
  <si>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Sewerage Agency of Southern Marin</t>
  </si>
  <si>
    <t>Liz Falejczyk, Laboratory Director  (415) 384-4821 lfalejczyk@cityofmillvalley.org</t>
  </si>
  <si>
    <t>Dry 2012</t>
  </si>
  <si>
    <t>Wet 2012/3</t>
  </si>
  <si>
    <t>Dry 2013</t>
  </si>
  <si>
    <t>Wet 2013/4</t>
  </si>
  <si>
    <t>Dry 2014</t>
  </si>
  <si>
    <t>NO3+NO2 combined for influent and was DNQ.</t>
  </si>
  <si>
    <t>N</t>
  </si>
  <si>
    <t>Y</t>
  </si>
  <si>
    <t>Temperatures are talek at the time the composites are started ar at the time of grabs</t>
  </si>
  <si>
    <t>Q3 2012</t>
  </si>
  <si>
    <t>Q4 2012</t>
  </si>
  <si>
    <t>Q1 2013</t>
  </si>
  <si>
    <t>DRP is OrthsPhosphorous analysis, Low Level</t>
  </si>
  <si>
    <t>NO3 MDL/ML not noted on lab sheets. Will add to next report when received.</t>
  </si>
  <si>
    <t>Nitrate         NO3</t>
  </si>
  <si>
    <t xml:space="preserve"> Nitrite         NO2</t>
  </si>
  <si>
    <t>Q2 2013</t>
  </si>
  <si>
    <t>Q3 2013</t>
  </si>
  <si>
    <t>Q4 20130</t>
  </si>
  <si>
    <t>Q4 2013</t>
  </si>
  <si>
    <t xml:space="preserve">Missing information for DRP, NO3 and NO2.  SASM will resample in early November for all influent data, which will still be dry weather flows. </t>
  </si>
  <si>
    <t>Switched columns to correct orientation -Leya</t>
  </si>
  <si>
    <t>Q1 2014</t>
  </si>
  <si>
    <t>Normal Composite sample</t>
  </si>
  <si>
    <t>grab sample durring moderate rain</t>
  </si>
  <si>
    <t>(NO3+NO2)-NO2=NO3</t>
  </si>
  <si>
    <t>(1.3)-0.12=1.18</t>
  </si>
  <si>
    <t>grab during moderate storm event</t>
  </si>
  <si>
    <r>
      <rPr>
        <sz val="11"/>
        <color rgb="FFFF0000"/>
        <rFont val="Calibri"/>
        <family val="2"/>
        <scheme val="minor"/>
      </rPr>
      <t>Revised vlaues for TP and DTP 4/23/14.</t>
    </r>
    <r>
      <rPr>
        <sz val="11"/>
        <color theme="1"/>
        <rFont val="Calibri"/>
        <family val="2"/>
        <scheme val="minor"/>
      </rPr>
      <t xml:space="preserve"> Nitrite result analyzed past hold time was 0.1 mg/L. Estmated value entered instead.</t>
    </r>
  </si>
  <si>
    <t>Composite sample for extreme rain event of blended sample. Temperature is estimated value. The temperature was not taken at the actual time of sampling.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</si>
</sst>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"/>
    <numFmt numFmtId="166" formatCode="0.000"/>
    <numFmt numFmtId="167" formatCode="0.0000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8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12" xfId="0" applyNumberFormat="1" applyFont="1" applyBorder="1"/>
    <xf numFmtId="0" fontId="2" fillId="0" borderId="4" xfId="0" applyFont="1" applyBorder="1"/>
    <xf numFmtId="0" fontId="2" fillId="0" borderId="52" xfId="0" applyFont="1" applyBorder="1"/>
    <xf numFmtId="165" fontId="2" fillId="0" borderId="26" xfId="0" applyNumberFormat="1" applyFont="1" applyFill="1" applyBorder="1" applyAlignment="1">
      <alignment horizontal="center"/>
    </xf>
    <xf numFmtId="166" fontId="2" fillId="5" borderId="26" xfId="0" applyNumberFormat="1" applyFont="1" applyFill="1" applyBorder="1" applyAlignment="1">
      <alignment horizontal="center"/>
    </xf>
    <xf numFmtId="0" fontId="27" fillId="7" borderId="6" xfId="0" applyFont="1" applyFill="1" applyBorder="1" applyAlignment="1"/>
    <xf numFmtId="14" fontId="2" fillId="0" borderId="53" xfId="0" applyNumberFormat="1" applyFont="1" applyFill="1" applyBorder="1"/>
    <xf numFmtId="14" fontId="2" fillId="4" borderId="50" xfId="0" applyNumberFormat="1" applyFont="1" applyFill="1" applyBorder="1"/>
    <xf numFmtId="14" fontId="2" fillId="0" borderId="50" xfId="0" applyNumberFormat="1" applyFont="1" applyFill="1" applyBorder="1" applyAlignment="1">
      <alignment horizontal="center"/>
    </xf>
    <xf numFmtId="0" fontId="2" fillId="4" borderId="50" xfId="0" applyNumberFormat="1" applyFont="1" applyFill="1" applyBorder="1" applyAlignment="1">
      <alignment horizontal="center"/>
    </xf>
    <xf numFmtId="0" fontId="2" fillId="0" borderId="50" xfId="0" applyNumberFormat="1" applyFont="1" applyFill="1" applyBorder="1"/>
    <xf numFmtId="0" fontId="2" fillId="4" borderId="50" xfId="0" applyNumberFormat="1" applyFont="1" applyFill="1" applyBorder="1"/>
    <xf numFmtId="0" fontId="2" fillId="0" borderId="50" xfId="0" applyNumberFormat="1" applyFont="1" applyFill="1" applyBorder="1" applyAlignment="1">
      <alignment horizontal="center"/>
    </xf>
    <xf numFmtId="0" fontId="2" fillId="10" borderId="50" xfId="0" applyNumberFormat="1" applyFont="1" applyFill="1" applyBorder="1" applyAlignment="1">
      <alignment horizontal="center"/>
    </xf>
    <xf numFmtId="0" fontId="2" fillId="4" borderId="54" xfId="0" applyNumberFormat="1" applyFont="1" applyFill="1" applyBorder="1" applyAlignment="1">
      <alignment horizontal="center"/>
    </xf>
    <xf numFmtId="167" fontId="2" fillId="4" borderId="33" xfId="0" applyNumberFormat="1" applyFont="1" applyFill="1" applyBorder="1" applyAlignment="1">
      <alignment horizontal="center"/>
    </xf>
    <xf numFmtId="0" fontId="2" fillId="5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80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19"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34" sqref="D34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Sewerage Agency of Southern Marin</v>
      </c>
      <c r="B1" s="250"/>
    </row>
    <row r="2" spans="1:4" ht="25.5" customHeight="1" thickBot="1" x14ac:dyDescent="0.3">
      <c r="A2" s="352" t="s">
        <v>102</v>
      </c>
      <c r="B2" s="351"/>
      <c r="C2" s="350" t="s">
        <v>71</v>
      </c>
      <c r="D2" s="351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53" t="s">
        <v>132</v>
      </c>
      <c r="B16" s="354"/>
      <c r="C16" s="43"/>
      <c r="D16" s="126"/>
    </row>
    <row r="17" spans="1:5" s="113" customFormat="1" ht="15.75" thickBot="1" x14ac:dyDescent="0.3">
      <c r="A17" s="355"/>
      <c r="B17" s="356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46" t="s">
        <v>130</v>
      </c>
      <c r="B20" s="347"/>
      <c r="C20" s="348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49"/>
      <c r="B62" s="349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T60"/>
  <sheetViews>
    <sheetView tabSelected="1" zoomScaleNormal="100" workbookViewId="0">
      <selection activeCell="B12" sqref="B12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20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20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20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20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20" ht="39" customHeight="1" x14ac:dyDescent="0.25">
      <c r="A5" s="225" t="s">
        <v>34</v>
      </c>
      <c r="B5" s="3" t="s">
        <v>0</v>
      </c>
      <c r="C5" s="357" t="s">
        <v>13</v>
      </c>
      <c r="D5" s="358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20" ht="26.25" customHeight="1" thickBot="1" x14ac:dyDescent="0.3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20" ht="16.5" customHeight="1" x14ac:dyDescent="0.25">
      <c r="A7" s="129" t="s">
        <v>205</v>
      </c>
      <c r="B7" s="329">
        <v>41130</v>
      </c>
      <c r="C7" s="330">
        <v>2</v>
      </c>
      <c r="D7" s="331">
        <v>3.6</v>
      </c>
      <c r="E7" s="151">
        <f t="shared" ref="E7:E26" si="0">SUM(F7,G7,H7)</f>
        <v>41.74</v>
      </c>
      <c r="F7" s="246">
        <v>41</v>
      </c>
      <c r="G7" s="247">
        <v>0.74</v>
      </c>
      <c r="H7" s="246"/>
      <c r="I7" s="247">
        <v>26</v>
      </c>
      <c r="J7" s="246">
        <v>3</v>
      </c>
      <c r="K7" s="247">
        <v>4</v>
      </c>
      <c r="L7" s="309">
        <v>279</v>
      </c>
    </row>
    <row r="8" spans="1:20" ht="16.5" customHeight="1" x14ac:dyDescent="0.25">
      <c r="A8" s="129" t="s">
        <v>206</v>
      </c>
      <c r="B8" s="27">
        <v>41312</v>
      </c>
      <c r="C8" s="246">
        <v>2.5099999999999909</v>
      </c>
      <c r="D8" s="246">
        <v>5.31</v>
      </c>
      <c r="E8" s="151">
        <f t="shared" si="0"/>
        <v>39.06</v>
      </c>
      <c r="F8" s="246">
        <v>39</v>
      </c>
      <c r="G8" s="247">
        <v>0.06</v>
      </c>
      <c r="H8" s="246"/>
      <c r="I8" s="247">
        <v>27</v>
      </c>
      <c r="J8" s="246">
        <v>4.4000000000000004</v>
      </c>
      <c r="K8" s="247">
        <v>3.4</v>
      </c>
      <c r="L8" s="309">
        <v>224</v>
      </c>
      <c r="M8" t="s">
        <v>210</v>
      </c>
    </row>
    <row r="9" spans="1:20" s="46" customFormat="1" ht="16.5" customHeight="1" x14ac:dyDescent="0.25">
      <c r="A9" s="129" t="s">
        <v>207</v>
      </c>
      <c r="B9" s="27">
        <v>41506</v>
      </c>
      <c r="C9" s="246">
        <v>2.2800000000002001</v>
      </c>
      <c r="D9" s="246">
        <v>3.95</v>
      </c>
      <c r="E9" s="151"/>
      <c r="F9" s="246">
        <v>47</v>
      </c>
      <c r="G9" s="247"/>
      <c r="H9" s="246"/>
      <c r="I9" s="247">
        <v>30</v>
      </c>
      <c r="J9" s="246">
        <v>20</v>
      </c>
      <c r="K9" s="247"/>
      <c r="L9" s="309">
        <v>357</v>
      </c>
      <c r="M9" s="46" t="s">
        <v>225</v>
      </c>
    </row>
    <row r="10" spans="1:20" s="46" customFormat="1" ht="16.5" customHeight="1" x14ac:dyDescent="0.25">
      <c r="A10" s="129" t="s">
        <v>208</v>
      </c>
      <c r="B10" s="27">
        <v>41583</v>
      </c>
      <c r="C10" s="246">
        <v>2.33</v>
      </c>
      <c r="D10" s="246">
        <v>4.2300000000000004</v>
      </c>
      <c r="E10" s="151">
        <f t="shared" si="0"/>
        <v>53.023000000000003</v>
      </c>
      <c r="F10" s="246">
        <v>53</v>
      </c>
      <c r="G10" s="247">
        <v>0.02</v>
      </c>
      <c r="H10" s="246">
        <v>3.0000000000000001E-3</v>
      </c>
      <c r="I10" s="247">
        <v>37</v>
      </c>
      <c r="J10" s="246">
        <v>7.7</v>
      </c>
      <c r="K10" s="247">
        <v>3.8</v>
      </c>
      <c r="L10" s="309">
        <v>630</v>
      </c>
      <c r="M10" s="113"/>
    </row>
    <row r="11" spans="1:20" s="46" customFormat="1" ht="16.5" customHeight="1" x14ac:dyDescent="0.25">
      <c r="A11" s="129" t="s">
        <v>208</v>
      </c>
      <c r="B11" s="27">
        <v>41676</v>
      </c>
      <c r="C11" s="246">
        <v>4.2699999999999818</v>
      </c>
      <c r="D11" s="246">
        <v>8.4499999999999993</v>
      </c>
      <c r="E11" s="151">
        <f t="shared" si="0"/>
        <v>36.299999999999997</v>
      </c>
      <c r="F11" s="246">
        <v>35</v>
      </c>
      <c r="G11" s="247">
        <v>1.18</v>
      </c>
      <c r="H11" s="246">
        <v>0.12</v>
      </c>
      <c r="I11" s="247">
        <v>15</v>
      </c>
      <c r="J11" s="246">
        <v>4.8</v>
      </c>
      <c r="K11" s="247">
        <v>2.4</v>
      </c>
      <c r="L11" s="309">
        <v>242</v>
      </c>
      <c r="M11" s="46" t="s">
        <v>232</v>
      </c>
      <c r="Q11" s="113" t="s">
        <v>230</v>
      </c>
      <c r="T11" s="46" t="s">
        <v>231</v>
      </c>
    </row>
    <row r="12" spans="1:20" s="46" customFormat="1" ht="16.5" customHeight="1" x14ac:dyDescent="0.25">
      <c r="A12" s="129" t="s">
        <v>209</v>
      </c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20" s="46" customFormat="1" ht="16.5" customHeight="1" x14ac:dyDescent="0.25">
      <c r="A13" s="129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20" s="46" customFormat="1" ht="16.5" customHeight="1" x14ac:dyDescent="0.25">
      <c r="A14" s="129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20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20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3:D27 L7:L27 K7:K26 F7:J27">
    <cfRule type="expression" dxfId="679" priority="190">
      <formula>NOT(ISBLANK($B7))</formula>
    </cfRule>
  </conditionalFormatting>
  <conditionalFormatting sqref="C13:C27">
    <cfRule type="expression" dxfId="678" priority="188">
      <formula>ISTEXT($C13)</formula>
    </cfRule>
    <cfRule type="expression" dxfId="677" priority="189">
      <formula>NOT(ISBLANK($C13))</formula>
    </cfRule>
  </conditionalFormatting>
  <conditionalFormatting sqref="D13:D27">
    <cfRule type="expression" dxfId="676" priority="186">
      <formula>ISTEXT($D13)</formula>
    </cfRule>
    <cfRule type="expression" dxfId="675" priority="187">
      <formula>NOT(ISBLANK($D13))</formula>
    </cfRule>
  </conditionalFormatting>
  <conditionalFormatting sqref="F10:F27">
    <cfRule type="expression" dxfId="674" priority="182">
      <formula>ISTEXT($F10)</formula>
    </cfRule>
    <cfRule type="expression" dxfId="673" priority="183">
      <formula>NOT(ISBLANK($F10))</formula>
    </cfRule>
  </conditionalFormatting>
  <conditionalFormatting sqref="G10:G27">
    <cfRule type="expression" dxfId="672" priority="180">
      <formula>ISTEXT($G10)</formula>
    </cfRule>
    <cfRule type="expression" dxfId="671" priority="181">
      <formula>NOT(ISBLANK($G10))</formula>
    </cfRule>
  </conditionalFormatting>
  <conditionalFormatting sqref="H7:H8 H10:H27">
    <cfRule type="expression" dxfId="670" priority="178">
      <formula>ISTEXT($H7)</formula>
    </cfRule>
    <cfRule type="expression" dxfId="669" priority="179">
      <formula>NOT(ISBLANK($H7))</formula>
    </cfRule>
  </conditionalFormatting>
  <conditionalFormatting sqref="I10:I27">
    <cfRule type="expression" dxfId="668" priority="176">
      <formula>ISTEXT($I10)</formula>
    </cfRule>
    <cfRule type="expression" dxfId="667" priority="177">
      <formula>NOT(ISBLANK($I10))</formula>
    </cfRule>
  </conditionalFormatting>
  <conditionalFormatting sqref="J10:J27">
    <cfRule type="expression" dxfId="666" priority="172">
      <formula>ISTEXT($J10)</formula>
    </cfRule>
    <cfRule type="expression" dxfId="665" priority="173">
      <formula>NOT(ISBLANK($J10))</formula>
    </cfRule>
  </conditionalFormatting>
  <conditionalFormatting sqref="L27">
    <cfRule type="expression" dxfId="664" priority="170">
      <formula>ISTEXT(#REF!)</formula>
    </cfRule>
    <cfRule type="expression" dxfId="663" priority="171">
      <formula>NOT(ISBLANK(#REF!))</formula>
    </cfRule>
  </conditionalFormatting>
  <conditionalFormatting sqref="K27">
    <cfRule type="expression" dxfId="662" priority="154">
      <formula>NOT(ISBLANK($B27))</formula>
    </cfRule>
  </conditionalFormatting>
  <conditionalFormatting sqref="K27">
    <cfRule type="expression" dxfId="661" priority="191">
      <formula>ISTEXT(#REF!)</formula>
    </cfRule>
    <cfRule type="expression" dxfId="660" priority="192">
      <formula>NOT(ISBLANK(#REF!))</formula>
    </cfRule>
  </conditionalFormatting>
  <conditionalFormatting sqref="F7:F9">
    <cfRule type="expression" dxfId="659" priority="129">
      <formula>ISTEXT($F7)</formula>
    </cfRule>
    <cfRule type="expression" dxfId="658" priority="130">
      <formula>NOT(ISBLANK($F7))</formula>
    </cfRule>
  </conditionalFormatting>
  <conditionalFormatting sqref="G7:G9">
    <cfRule type="expression" dxfId="657" priority="127">
      <formula>ISTEXT($G7)</formula>
    </cfRule>
    <cfRule type="expression" dxfId="656" priority="128">
      <formula>NOT(ISBLANK($G7))</formula>
    </cfRule>
  </conditionalFormatting>
  <conditionalFormatting sqref="H7:H9">
    <cfRule type="expression" dxfId="655" priority="125">
      <formula>ISTEXT($H7)</formula>
    </cfRule>
    <cfRule type="expression" dxfId="654" priority="126">
      <formula>NOT(ISBLANK($H7))</formula>
    </cfRule>
  </conditionalFormatting>
  <conditionalFormatting sqref="I7:I9">
    <cfRule type="expression" dxfId="653" priority="123">
      <formula>ISTEXT($I7)</formula>
    </cfRule>
    <cfRule type="expression" dxfId="652" priority="124">
      <formula>NOT(ISBLANK($I7))</formula>
    </cfRule>
  </conditionalFormatting>
  <conditionalFormatting sqref="J7:J9">
    <cfRule type="expression" dxfId="651" priority="119">
      <formula>ISTEXT($J7)</formula>
    </cfRule>
    <cfRule type="expression" dxfId="650" priority="120">
      <formula>NOT(ISBLANK($J7))</formula>
    </cfRule>
  </conditionalFormatting>
  <conditionalFormatting sqref="K7:L26">
    <cfRule type="expression" dxfId="649" priority="80">
      <formula>ISTEXT(K7)</formula>
    </cfRule>
    <cfRule type="expression" dxfId="648" priority="81">
      <formula>NOT(ISBLANK(K7))</formula>
    </cfRule>
  </conditionalFormatting>
  <conditionalFormatting sqref="E7:E26">
    <cfRule type="expression" dxfId="647" priority="837">
      <formula>OR(ISBLANK($F7),AND(ISBLANK($G7),ISBLANK($H7)))</formula>
    </cfRule>
  </conditionalFormatting>
  <conditionalFormatting sqref="C7:D8 C10:D12">
    <cfRule type="expression" dxfId="646" priority="10">
      <formula>NOT(ISBLANK($B7))</formula>
    </cfRule>
  </conditionalFormatting>
  <conditionalFormatting sqref="C7:C8 C10:C12">
    <cfRule type="expression" dxfId="645" priority="8">
      <formula>ISTEXT($C7)</formula>
    </cfRule>
    <cfRule type="expression" dxfId="644" priority="9">
      <formula>NOT(ISBLANK($C7))</formula>
    </cfRule>
  </conditionalFormatting>
  <conditionalFormatting sqref="D7:D8 D10:D12">
    <cfRule type="expression" dxfId="643" priority="6">
      <formula>ISTEXT($D7)</formula>
    </cfRule>
    <cfRule type="expression" dxfId="642" priority="7">
      <formula>NOT(ISBLANK($D7))</formula>
    </cfRule>
  </conditionalFormatting>
  <conditionalFormatting sqref="C9:D9">
    <cfRule type="expression" dxfId="641" priority="5">
      <formula>NOT(ISBLANK($B9))</formula>
    </cfRule>
  </conditionalFormatting>
  <conditionalFormatting sqref="C9">
    <cfRule type="expression" dxfId="640" priority="3">
      <formula>ISTEXT($C9)</formula>
    </cfRule>
    <cfRule type="expression" dxfId="639" priority="4">
      <formula>NOT(ISBLANK($C9))</formula>
    </cfRule>
  </conditionalFormatting>
  <conditionalFormatting sqref="D9">
    <cfRule type="expression" dxfId="638" priority="1">
      <formula>ISTEXT($D9)</formula>
    </cfRule>
    <cfRule type="expression" dxfId="637" priority="2">
      <formula>NOT(ISBLANK($D9))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E10" sqref="E10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Sewerage Agency of Southern Marin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Liz Falejczyk, Laboratory Director  (415) 384-4821 lfalejczyk@cityofmillvalley.org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57" t="s">
        <v>13</v>
      </c>
      <c r="D5" s="358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41130</v>
      </c>
      <c r="C7" s="129">
        <f>' Inf Conc'!C7</f>
        <v>2</v>
      </c>
      <c r="D7" s="129">
        <f>' Inf Conc'!D7</f>
        <v>3.6</v>
      </c>
      <c r="E7" s="158">
        <f>IF(OR(' Inf Conc'!E7="",' Inf Conc'!E7=0)," ",' Inf Conc'!$C7*' Inf Conc'!E7*3.78)</f>
        <v>315.55439999999999</v>
      </c>
      <c r="F7" s="158">
        <f>IF(' Inf Conc'!F7="", " ", ' Inf Conc'!$C7*' Inf Conc'!F7*3.78)</f>
        <v>309.95999999999998</v>
      </c>
      <c r="G7" s="158">
        <f>IF(' Inf Conc'!G7="", " ", ' Inf Conc'!$C7*' Inf Conc'!G7*3.78)</f>
        <v>5.5943999999999994</v>
      </c>
      <c r="H7" s="158" t="str">
        <f>IF(' Inf Conc'!H7="", " ", ' Inf Conc'!$C7*' Inf Conc'!H7*3.78)</f>
        <v xml:space="preserve"> </v>
      </c>
      <c r="I7" s="158">
        <f>IF(' Inf Conc'!I7="", " ", ' Inf Conc'!$C7*' Inf Conc'!I7*3.78)</f>
        <v>196.56</v>
      </c>
      <c r="J7" s="158">
        <f>IF(' Inf Conc'!J7="", " ", ' Inf Conc'!$C7*' Inf Conc'!J7*3.78)</f>
        <v>22.68</v>
      </c>
      <c r="K7" s="158">
        <f>IF(' Inf Conc'!K7="", " ", ' Inf Conc'!$D7*' Inf Conc'!K7*3.78)</f>
        <v>54.431999999999995</v>
      </c>
      <c r="L7" s="158">
        <f>IF(' Inf Conc'!L7="", " ", ' Inf Conc'!$C7*' Inf Conc'!L7*3.78)</f>
        <v>2109.2399999999998</v>
      </c>
    </row>
    <row r="8" spans="1:13" x14ac:dyDescent="0.25">
      <c r="A8" s="129" t="str">
        <f>' Inf Conc'!A8</f>
        <v>Wet 2012/3</v>
      </c>
      <c r="B8" s="27">
        <f>' Inf Conc'!B8</f>
        <v>41312</v>
      </c>
      <c r="C8" s="129">
        <f>' Inf Conc'!C8</f>
        <v>2.5099999999999909</v>
      </c>
      <c r="D8" s="129">
        <f>' Inf Conc'!D8</f>
        <v>5.31</v>
      </c>
      <c r="E8" s="158">
        <f>IF(OR(' Inf Conc'!E8="",' Inf Conc'!E8=0)," ",' Inf Conc'!$C8*' Inf Conc'!E8*3.78)</f>
        <v>370.59346799999867</v>
      </c>
      <c r="F8" s="158">
        <f>IF(' Inf Conc'!F8="", " ", ' Inf Conc'!$C8*' Inf Conc'!F8*3.78)</f>
        <v>370.02419999999864</v>
      </c>
      <c r="G8" s="158">
        <f>IF(' Inf Conc'!G8="", " ", ' Inf Conc'!$C8*' Inf Conc'!G8*3.78)</f>
        <v>0.56926799999999789</v>
      </c>
      <c r="H8" s="158" t="str">
        <f>IF(' Inf Conc'!H8="", " ", ' Inf Conc'!$C8*' Inf Conc'!H8*3.78)</f>
        <v xml:space="preserve"> </v>
      </c>
      <c r="I8" s="158">
        <f>IF(' Inf Conc'!I8="", " ", ' Inf Conc'!$C8*' Inf Conc'!I8*3.78)</f>
        <v>256.17059999999907</v>
      </c>
      <c r="J8" s="158">
        <f>IF(' Inf Conc'!J8="", " ", ' Inf Conc'!$C8*' Inf Conc'!J8*3.78)</f>
        <v>41.746319999999855</v>
      </c>
      <c r="K8" s="158">
        <f>IF(' Inf Conc'!K8="", " ", ' Inf Conc'!$D8*' Inf Conc'!K8*3.78)</f>
        <v>68.244119999999995</v>
      </c>
      <c r="L8" s="158">
        <f>IF(' Inf Conc'!L8="", " ", ' Inf Conc'!$C8*' Inf Conc'!L8*3.78)</f>
        <v>2125.267199999992</v>
      </c>
    </row>
    <row r="9" spans="1:13" x14ac:dyDescent="0.25">
      <c r="A9" s="129" t="str">
        <f>' Inf Conc'!A9</f>
        <v>Dry 2013</v>
      </c>
      <c r="B9" s="27">
        <f>' Inf Conc'!B9</f>
        <v>41506</v>
      </c>
      <c r="C9" s="129">
        <f>' Inf Conc'!C9</f>
        <v>2.2800000000002001</v>
      </c>
      <c r="D9" s="129">
        <f>' Inf Conc'!D9</f>
        <v>3.95</v>
      </c>
      <c r="E9" s="158" t="str">
        <f>IF(OR(' Inf Conc'!E9="",' Inf Conc'!E9=0)," ",' Inf Conc'!$C9*' Inf Conc'!E9*3.78)</f>
        <v xml:space="preserve"> </v>
      </c>
      <c r="F9" s="158">
        <f>IF(' Inf Conc'!F9="", " ", ' Inf Conc'!$C9*' Inf Conc'!F9*3.78)</f>
        <v>405.06480000003552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>
        <f>IF(' Inf Conc'!I9="", " ", ' Inf Conc'!$C9*' Inf Conc'!I9*3.78)</f>
        <v>258.5520000000227</v>
      </c>
      <c r="J9" s="158">
        <f>IF(' Inf Conc'!J9="", " ", ' Inf Conc'!$C9*' Inf Conc'!J9*3.78)</f>
        <v>172.36800000001512</v>
      </c>
      <c r="K9" s="158" t="str">
        <f>IF(' Inf Conc'!K9="", " ", ' Inf Conc'!$D9*' Inf Conc'!K9*3.78)</f>
        <v xml:space="preserve"> </v>
      </c>
      <c r="L9" s="158">
        <f>IF(' Inf Conc'!L9="", " ", ' Inf Conc'!$C9*' Inf Conc'!L9*3.78)</f>
        <v>3076.7688000002699</v>
      </c>
    </row>
    <row r="10" spans="1:13" x14ac:dyDescent="0.25">
      <c r="A10" s="129" t="str">
        <f>' Inf Conc'!A10</f>
        <v>Wet 2013/4</v>
      </c>
      <c r="B10" s="27">
        <f>' Inf Conc'!B10</f>
        <v>41583</v>
      </c>
      <c r="C10" s="129">
        <f>' Inf Conc'!C10</f>
        <v>2.33</v>
      </c>
      <c r="D10" s="129">
        <f>' Inf Conc'!D10</f>
        <v>4.2300000000000004</v>
      </c>
      <c r="E10" s="158">
        <f>IF(OR(' Inf Conc'!E10="",' Inf Conc'!E10=0)," ",' Inf Conc'!$C10*' Inf Conc'!E10*3.78)</f>
        <v>466.9947702</v>
      </c>
      <c r="F10" s="158">
        <f>IF(' Inf Conc'!F10="", " ", ' Inf Conc'!$C10*' Inf Conc'!F10*3.78)</f>
        <v>466.79220000000004</v>
      </c>
      <c r="G10" s="158">
        <f>IF(' Inf Conc'!G10="", " ", ' Inf Conc'!$C10*' Inf Conc'!G10*3.78)</f>
        <v>0.176148</v>
      </c>
      <c r="H10" s="158">
        <f>IF(' Inf Conc'!H10="", " ", ' Inf Conc'!$C10*' Inf Conc'!H10*3.78)</f>
        <v>2.64222E-2</v>
      </c>
      <c r="I10" s="158">
        <f>IF(' Inf Conc'!I10="", " ", ' Inf Conc'!$C10*' Inf Conc'!I10*3.78)</f>
        <v>325.87380000000002</v>
      </c>
      <c r="J10" s="158">
        <f>IF(' Inf Conc'!J10="", " ", ' Inf Conc'!$C10*' Inf Conc'!J10*3.78)</f>
        <v>67.816980000000001</v>
      </c>
      <c r="K10" s="158">
        <f>IF(' Inf Conc'!K10="", " ", ' Inf Conc'!$D10*' Inf Conc'!K10*3.78)</f>
        <v>60.759720000000002</v>
      </c>
      <c r="L10" s="158">
        <f>IF(' Inf Conc'!L10="", " ", ' Inf Conc'!$C10*' Inf Conc'!L10*3.78)</f>
        <v>5548.6620000000003</v>
      </c>
    </row>
    <row r="11" spans="1:13" x14ac:dyDescent="0.25">
      <c r="A11" s="129" t="str">
        <f>' Inf Conc'!A11</f>
        <v>Wet 2013/4</v>
      </c>
      <c r="B11" s="27">
        <f>' Inf Conc'!B11</f>
        <v>41676</v>
      </c>
      <c r="C11" s="129">
        <f>' Inf Conc'!C11</f>
        <v>4.2699999999999818</v>
      </c>
      <c r="D11" s="129">
        <f>' Inf Conc'!D11</f>
        <v>8.4499999999999993</v>
      </c>
      <c r="E11" s="158">
        <f>IF(OR(' Inf Conc'!E11="",' Inf Conc'!E11=0)," ",' Inf Conc'!$C11*' Inf Conc'!E11*3.78)</f>
        <v>585.90377999999737</v>
      </c>
      <c r="F11" s="158">
        <f>IF(' Inf Conc'!F11="", " ", ' Inf Conc'!$C11*' Inf Conc'!F11*3.78)</f>
        <v>564.92099999999755</v>
      </c>
      <c r="G11" s="158">
        <f>IF(' Inf Conc'!G11="", " ", ' Inf Conc'!$C11*' Inf Conc'!G11*3.78)</f>
        <v>19.045907999999919</v>
      </c>
      <c r="H11" s="158">
        <f>IF(' Inf Conc'!H11="", " ", ' Inf Conc'!$C11*' Inf Conc'!H11*3.78)</f>
        <v>1.9368719999999915</v>
      </c>
      <c r="I11" s="158">
        <f>IF(' Inf Conc'!I11="", " ", ' Inf Conc'!$C11*' Inf Conc'!I11*3.78)</f>
        <v>242.10899999999896</v>
      </c>
      <c r="J11" s="158">
        <f>IF(' Inf Conc'!J11="", " ", ' Inf Conc'!$C11*' Inf Conc'!J11*3.78)</f>
        <v>77.474879999999672</v>
      </c>
      <c r="K11" s="158">
        <f>IF(' Inf Conc'!K11="", " ", ' Inf Conc'!$D11*' Inf Conc'!K11*3.78)</f>
        <v>76.658399999999986</v>
      </c>
      <c r="L11" s="158">
        <f>IF(' Inf Conc'!L11="", " ", ' Inf Conc'!$C11*' Inf Conc'!L11*3.78)</f>
        <v>3906.0251999999832</v>
      </c>
    </row>
    <row r="12" spans="1:13" x14ac:dyDescent="0.25">
      <c r="A12" s="129" t="str">
        <f>' Inf Conc'!A12</f>
        <v>Dry 2014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36" priority="8">
      <formula>LEN(TRIM(A7))=0</formula>
    </cfRule>
  </conditionalFormatting>
  <conditionalFormatting sqref="E7:L26">
    <cfRule type="cellIs" dxfId="635" priority="3" operator="equal">
      <formula>0</formula>
    </cfRule>
    <cfRule type="containsErrors" dxfId="634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V102"/>
  <sheetViews>
    <sheetView zoomScale="85" zoomScaleNormal="8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D32" sqref="D3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2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2" s="46" customFormat="1" ht="18.75" x14ac:dyDescent="0.3">
      <c r="A2" s="160" t="str">
        <f>' Inf Conc'!A2</f>
        <v>Sewerage Agency of Southern Marin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2" s="46" customFormat="1" ht="19.5" thickBot="1" x14ac:dyDescent="0.35">
      <c r="A3" s="163" t="str">
        <f>' Inf Conc'!A3</f>
        <v>Liz Falejczyk, Laboratory Director  (415) 384-4821 lfalejczyk@cityofmillvalley.org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2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2" ht="39" x14ac:dyDescent="0.25">
      <c r="A5" s="33" t="s">
        <v>187</v>
      </c>
      <c r="B5" s="3" t="s">
        <v>0</v>
      </c>
      <c r="C5" s="16" t="s">
        <v>63</v>
      </c>
      <c r="D5" s="357" t="s">
        <v>13</v>
      </c>
      <c r="E5" s="358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60" t="s">
        <v>178</v>
      </c>
      <c r="R5" s="360"/>
      <c r="S5" s="359" t="s">
        <v>179</v>
      </c>
      <c r="T5" s="359"/>
      <c r="U5" s="114" t="s">
        <v>56</v>
      </c>
    </row>
    <row r="6" spans="1:22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 t="s">
        <v>20</v>
      </c>
      <c r="K6" s="287" t="s">
        <v>21</v>
      </c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2" s="117" customFormat="1" ht="16.5" customHeight="1" x14ac:dyDescent="0.25">
      <c r="A7" s="308" t="s">
        <v>214</v>
      </c>
      <c r="B7" s="236">
        <v>41109</v>
      </c>
      <c r="C7" s="31" t="s">
        <v>211</v>
      </c>
      <c r="D7" s="246">
        <v>1.9790000000000001</v>
      </c>
      <c r="E7" s="246">
        <v>3.6</v>
      </c>
      <c r="F7" s="151">
        <f t="shared" ref="F7:F18" si="0">SUM(H7,J7,K7)</f>
        <v>19.32</v>
      </c>
      <c r="G7" s="129">
        <f t="shared" ref="G7:G18" si="1">SUM(I7:K7)</f>
        <v>18.12</v>
      </c>
      <c r="H7" s="247">
        <v>4.9000000000000004</v>
      </c>
      <c r="I7" s="246">
        <v>3.7</v>
      </c>
      <c r="J7" s="247">
        <v>14</v>
      </c>
      <c r="K7" s="246">
        <v>0.42</v>
      </c>
      <c r="L7" s="247">
        <v>2.6</v>
      </c>
      <c r="M7" s="298"/>
      <c r="N7" s="247">
        <v>5.3</v>
      </c>
      <c r="O7" s="246">
        <v>4.4000000000000004</v>
      </c>
      <c r="P7" s="247">
        <v>4.0999999999999996</v>
      </c>
      <c r="Q7" s="246">
        <v>6.5</v>
      </c>
      <c r="R7" s="246">
        <v>6.7</v>
      </c>
      <c r="S7" s="247"/>
      <c r="T7" s="247">
        <v>18.989999999999998</v>
      </c>
      <c r="U7" s="309">
        <v>18</v>
      </c>
      <c r="V7" s="117" t="s">
        <v>213</v>
      </c>
    </row>
    <row r="8" spans="1:22" s="117" customFormat="1" ht="16.5" customHeight="1" x14ac:dyDescent="0.25">
      <c r="A8" s="308" t="s">
        <v>214</v>
      </c>
      <c r="B8" s="236">
        <v>41130</v>
      </c>
      <c r="C8" s="31" t="s">
        <v>211</v>
      </c>
      <c r="D8" s="246">
        <v>1.8680000000000001</v>
      </c>
      <c r="E8" s="246">
        <v>3.6</v>
      </c>
      <c r="F8" s="151">
        <f t="shared" si="0"/>
        <v>20.43</v>
      </c>
      <c r="G8" s="129">
        <f t="shared" si="1"/>
        <v>19.43</v>
      </c>
      <c r="H8" s="247">
        <v>5</v>
      </c>
      <c r="I8" s="246">
        <v>4</v>
      </c>
      <c r="J8" s="247">
        <v>15</v>
      </c>
      <c r="K8" s="246">
        <v>0.43</v>
      </c>
      <c r="L8" s="247">
        <v>2.4</v>
      </c>
      <c r="M8" s="298"/>
      <c r="N8" s="247">
        <v>4.8</v>
      </c>
      <c r="O8" s="246">
        <v>5.4</v>
      </c>
      <c r="P8" s="247">
        <v>5.0999999999999996</v>
      </c>
      <c r="Q8" s="246">
        <v>6.47</v>
      </c>
      <c r="R8" s="246">
        <v>6.8</v>
      </c>
      <c r="S8" s="247"/>
      <c r="T8" s="247">
        <v>20.239999999999998</v>
      </c>
      <c r="U8" s="309">
        <v>20</v>
      </c>
    </row>
    <row r="9" spans="1:22" s="117" customFormat="1" ht="16.5" customHeight="1" thickBot="1" x14ac:dyDescent="0.3">
      <c r="A9" s="310" t="s">
        <v>214</v>
      </c>
      <c r="B9" s="311">
        <v>41176</v>
      </c>
      <c r="C9" s="312" t="s">
        <v>211</v>
      </c>
      <c r="D9" s="313">
        <v>2.0859999999999999</v>
      </c>
      <c r="E9" s="313">
        <v>3.8</v>
      </c>
      <c r="F9" s="156">
        <f t="shared" si="0"/>
        <v>20.75</v>
      </c>
      <c r="G9" s="314">
        <f t="shared" si="1"/>
        <v>19.75</v>
      </c>
      <c r="H9" s="315">
        <v>6.2</v>
      </c>
      <c r="I9" s="313">
        <v>5.2</v>
      </c>
      <c r="J9" s="315">
        <v>14</v>
      </c>
      <c r="K9" s="313">
        <v>0.55000000000000004</v>
      </c>
      <c r="L9" s="315">
        <v>3.5</v>
      </c>
      <c r="M9" s="316"/>
      <c r="N9" s="315">
        <v>5.4</v>
      </c>
      <c r="O9" s="313">
        <v>5.3</v>
      </c>
      <c r="P9" s="315">
        <v>4.9000000000000004</v>
      </c>
      <c r="Q9" s="313">
        <v>6.2</v>
      </c>
      <c r="R9" s="313">
        <v>6.5</v>
      </c>
      <c r="S9" s="315"/>
      <c r="T9" s="315">
        <v>19.940000000000001</v>
      </c>
      <c r="U9" s="317">
        <v>20</v>
      </c>
    </row>
    <row r="10" spans="1:22" s="117" customFormat="1" ht="16.5" customHeight="1" x14ac:dyDescent="0.25">
      <c r="A10" s="335" t="s">
        <v>215</v>
      </c>
      <c r="B10" s="336">
        <v>41184</v>
      </c>
      <c r="C10" s="337" t="s">
        <v>211</v>
      </c>
      <c r="D10" s="338">
        <v>1.8969999999999345</v>
      </c>
      <c r="E10" s="338">
        <v>3.9</v>
      </c>
      <c r="F10" s="339">
        <f t="shared" si="0"/>
        <v>21.369999999999997</v>
      </c>
      <c r="G10" s="340">
        <f t="shared" si="1"/>
        <v>20.669999999999998</v>
      </c>
      <c r="H10" s="341">
        <v>5.9</v>
      </c>
      <c r="I10" s="338">
        <v>5.2</v>
      </c>
      <c r="J10" s="341">
        <v>15</v>
      </c>
      <c r="K10" s="338">
        <v>0.47</v>
      </c>
      <c r="L10" s="341">
        <v>3.6</v>
      </c>
      <c r="M10" s="342"/>
      <c r="N10" s="341">
        <v>5.5</v>
      </c>
      <c r="O10" s="338">
        <v>5</v>
      </c>
      <c r="P10" s="341">
        <v>5.4</v>
      </c>
      <c r="Q10" s="338">
        <v>6.2</v>
      </c>
      <c r="R10" s="338">
        <v>6.3</v>
      </c>
      <c r="S10" s="341"/>
      <c r="T10" s="341">
        <v>20.9</v>
      </c>
      <c r="U10" s="343">
        <v>23</v>
      </c>
    </row>
    <row r="11" spans="1:22" s="124" customFormat="1" ht="16.5" customHeight="1" x14ac:dyDescent="0.25">
      <c r="A11" s="308" t="s">
        <v>215</v>
      </c>
      <c r="B11" s="236">
        <v>41226</v>
      </c>
      <c r="C11" s="31" t="s">
        <v>211</v>
      </c>
      <c r="D11" s="246">
        <v>2.0389999999999873</v>
      </c>
      <c r="E11" s="246">
        <v>4.0999999999999996</v>
      </c>
      <c r="F11" s="151">
        <f t="shared" si="0"/>
        <v>29.73</v>
      </c>
      <c r="G11" s="129">
        <f t="shared" si="1"/>
        <v>28.330000000000002</v>
      </c>
      <c r="H11" s="247">
        <v>9.1999999999999993</v>
      </c>
      <c r="I11" s="246">
        <v>7.8</v>
      </c>
      <c r="J11" s="247">
        <v>20</v>
      </c>
      <c r="K11" s="246">
        <v>0.53</v>
      </c>
      <c r="L11" s="247">
        <v>6.4</v>
      </c>
      <c r="M11" s="298"/>
      <c r="N11" s="247">
        <v>5</v>
      </c>
      <c r="O11" s="246">
        <v>4.3</v>
      </c>
      <c r="P11" s="247">
        <v>4.3</v>
      </c>
      <c r="Q11" s="246">
        <v>6.95</v>
      </c>
      <c r="R11" s="246">
        <v>7.01</v>
      </c>
      <c r="S11" s="247"/>
      <c r="T11" s="247">
        <v>17.79</v>
      </c>
      <c r="U11" s="309">
        <v>18</v>
      </c>
    </row>
    <row r="12" spans="1:22" s="125" customFormat="1" ht="16.5" customHeight="1" thickBot="1" x14ac:dyDescent="0.3">
      <c r="A12" s="310" t="s">
        <v>215</v>
      </c>
      <c r="B12" s="311">
        <v>41256</v>
      </c>
      <c r="C12" s="312" t="s">
        <v>211</v>
      </c>
      <c r="D12" s="313">
        <v>2.8339999999998327</v>
      </c>
      <c r="E12" s="313">
        <v>5.2</v>
      </c>
      <c r="F12" s="156">
        <f t="shared" si="0"/>
        <v>22.95</v>
      </c>
      <c r="G12" s="314">
        <f t="shared" si="1"/>
        <v>21.05</v>
      </c>
      <c r="H12" s="315">
        <v>5.5</v>
      </c>
      <c r="I12" s="313">
        <v>3.6</v>
      </c>
      <c r="J12" s="315">
        <v>17</v>
      </c>
      <c r="K12" s="313">
        <v>0.45</v>
      </c>
      <c r="L12" s="315">
        <v>3.5</v>
      </c>
      <c r="M12" s="316"/>
      <c r="N12" s="315">
        <v>3.4</v>
      </c>
      <c r="O12" s="313">
        <v>3.2</v>
      </c>
      <c r="P12" s="315">
        <v>2.8</v>
      </c>
      <c r="Q12" s="313">
        <v>7.01</v>
      </c>
      <c r="R12" s="313">
        <v>7.14</v>
      </c>
      <c r="S12" s="315"/>
      <c r="T12" s="315">
        <v>16.48</v>
      </c>
      <c r="U12" s="317">
        <v>23</v>
      </c>
    </row>
    <row r="13" spans="1:22" s="125" customFormat="1" ht="16.5" customHeight="1" x14ac:dyDescent="0.25">
      <c r="A13" s="335" t="s">
        <v>216</v>
      </c>
      <c r="B13" s="336">
        <v>41284</v>
      </c>
      <c r="C13" s="337" t="s">
        <v>211</v>
      </c>
      <c r="D13" s="338">
        <v>2.7799999999999727</v>
      </c>
      <c r="E13" s="338">
        <v>4.91</v>
      </c>
      <c r="F13" s="339">
        <f t="shared" si="0"/>
        <v>29.130000000000003</v>
      </c>
      <c r="G13" s="340">
        <f t="shared" si="1"/>
        <v>27.630000000000003</v>
      </c>
      <c r="H13" s="341">
        <v>9.6</v>
      </c>
      <c r="I13" s="338">
        <v>8.1</v>
      </c>
      <c r="J13" s="341">
        <v>19</v>
      </c>
      <c r="K13" s="338">
        <v>0.53</v>
      </c>
      <c r="L13" s="341">
        <v>7.1</v>
      </c>
      <c r="M13" s="342"/>
      <c r="N13" s="341">
        <v>3.8</v>
      </c>
      <c r="O13" s="338">
        <v>3.1</v>
      </c>
      <c r="P13" s="341">
        <v>3.1</v>
      </c>
      <c r="Q13" s="338">
        <v>7.02</v>
      </c>
      <c r="R13" s="338">
        <v>7.15</v>
      </c>
      <c r="S13" s="341"/>
      <c r="T13" s="341">
        <v>15.1</v>
      </c>
      <c r="U13" s="343">
        <v>31</v>
      </c>
    </row>
    <row r="14" spans="1:22" s="125" customFormat="1" ht="16.5" customHeight="1" x14ac:dyDescent="0.25">
      <c r="A14" s="308" t="s">
        <v>216</v>
      </c>
      <c r="B14" s="236">
        <v>41312</v>
      </c>
      <c r="C14" s="31" t="s">
        <v>211</v>
      </c>
      <c r="D14" s="246">
        <v>2.4890000000000327</v>
      </c>
      <c r="E14" s="246">
        <v>5.31</v>
      </c>
      <c r="F14" s="151">
        <f t="shared" si="0"/>
        <v>34.479999999999997</v>
      </c>
      <c r="G14" s="129">
        <f t="shared" si="1"/>
        <v>31.779999999999998</v>
      </c>
      <c r="H14" s="247">
        <v>8.9</v>
      </c>
      <c r="I14" s="246">
        <v>6.2</v>
      </c>
      <c r="J14" s="247">
        <v>25</v>
      </c>
      <c r="K14" s="246">
        <v>0.57999999999999996</v>
      </c>
      <c r="L14" s="247">
        <v>5.7</v>
      </c>
      <c r="M14" s="298"/>
      <c r="N14" s="247">
        <v>4.7</v>
      </c>
      <c r="O14" s="246">
        <v>4.5999999999999996</v>
      </c>
      <c r="P14" s="247">
        <v>4.2</v>
      </c>
      <c r="Q14" s="246">
        <v>6.81</v>
      </c>
      <c r="R14" s="246">
        <v>7.05</v>
      </c>
      <c r="S14" s="247"/>
      <c r="T14" s="247">
        <v>15.5</v>
      </c>
      <c r="U14" s="309">
        <v>35</v>
      </c>
    </row>
    <row r="15" spans="1:22" s="117" customFormat="1" ht="16.5" customHeight="1" x14ac:dyDescent="0.25">
      <c r="A15" s="308" t="s">
        <v>216</v>
      </c>
      <c r="B15" s="236">
        <v>41324</v>
      </c>
      <c r="C15" s="31" t="s">
        <v>212</v>
      </c>
      <c r="D15" s="246">
        <v>2.6620000000000346</v>
      </c>
      <c r="E15" s="246">
        <v>5.9</v>
      </c>
      <c r="F15" s="151">
        <f t="shared" si="0"/>
        <v>29.303000000000001</v>
      </c>
      <c r="G15" s="129">
        <f t="shared" si="1"/>
        <v>28.202999999999999</v>
      </c>
      <c r="H15" s="247">
        <v>7.3</v>
      </c>
      <c r="I15" s="246">
        <v>6.2</v>
      </c>
      <c r="J15" s="247">
        <v>22</v>
      </c>
      <c r="K15" s="246">
        <v>3.0000000000000001E-3</v>
      </c>
      <c r="L15" s="247">
        <v>4.5</v>
      </c>
      <c r="M15" s="298"/>
      <c r="N15" s="247">
        <v>4.8</v>
      </c>
      <c r="O15" s="246">
        <v>4.5999999999999996</v>
      </c>
      <c r="P15" s="247">
        <v>4.4000000000000004</v>
      </c>
      <c r="Q15" s="246">
        <v>6.6</v>
      </c>
      <c r="R15" s="246">
        <v>7.72</v>
      </c>
      <c r="S15" s="247"/>
      <c r="T15" s="247">
        <v>13.6</v>
      </c>
      <c r="U15" s="309">
        <v>21</v>
      </c>
    </row>
    <row r="16" spans="1:22" s="125" customFormat="1" ht="16.5" customHeight="1" x14ac:dyDescent="0.25">
      <c r="A16" s="308" t="s">
        <v>216</v>
      </c>
      <c r="B16" s="236">
        <v>41346</v>
      </c>
      <c r="C16" s="31" t="s">
        <v>211</v>
      </c>
      <c r="D16" s="246">
        <v>2.0750000000000455</v>
      </c>
      <c r="E16" s="246">
        <v>3.57</v>
      </c>
      <c r="F16" s="151">
        <f t="shared" si="0"/>
        <v>36.700000000000003</v>
      </c>
      <c r="G16" s="129">
        <f t="shared" si="1"/>
        <v>34.6</v>
      </c>
      <c r="H16" s="247">
        <v>12</v>
      </c>
      <c r="I16" s="246">
        <v>9.9</v>
      </c>
      <c r="J16" s="247">
        <v>24</v>
      </c>
      <c r="K16" s="246">
        <v>0.7</v>
      </c>
      <c r="L16" s="247">
        <v>9.1</v>
      </c>
      <c r="M16" s="298"/>
      <c r="N16" s="247">
        <v>6</v>
      </c>
      <c r="O16" s="246">
        <v>5</v>
      </c>
      <c r="P16" s="247">
        <v>4.8</v>
      </c>
      <c r="Q16" s="246">
        <v>6.99</v>
      </c>
      <c r="R16" s="246">
        <v>7.08</v>
      </c>
      <c r="S16" s="247"/>
      <c r="T16" s="247">
        <v>15.8</v>
      </c>
      <c r="U16" s="309">
        <v>24</v>
      </c>
    </row>
    <row r="17" spans="1:22" s="125" customFormat="1" ht="16.5" customHeight="1" thickBot="1" x14ac:dyDescent="0.3">
      <c r="A17" s="310" t="s">
        <v>216</v>
      </c>
      <c r="B17" s="311">
        <v>41353</v>
      </c>
      <c r="C17" s="312" t="s">
        <v>212</v>
      </c>
      <c r="D17" s="313">
        <v>2.6800000000000637</v>
      </c>
      <c r="E17" s="313">
        <v>5.23</v>
      </c>
      <c r="F17" s="156">
        <f t="shared" si="0"/>
        <v>30.97</v>
      </c>
      <c r="G17" s="314">
        <f t="shared" si="1"/>
        <v>27.169999999999998</v>
      </c>
      <c r="H17" s="315">
        <v>7.5</v>
      </c>
      <c r="I17" s="313">
        <v>3.7</v>
      </c>
      <c r="J17" s="315">
        <v>23</v>
      </c>
      <c r="K17" s="313">
        <v>0.47</v>
      </c>
      <c r="L17" s="315">
        <v>4.8</v>
      </c>
      <c r="M17" s="316"/>
      <c r="N17" s="315">
        <v>5.5</v>
      </c>
      <c r="O17" s="313">
        <v>4.9000000000000004</v>
      </c>
      <c r="P17" s="315">
        <v>4.5999999999999996</v>
      </c>
      <c r="Q17" s="313">
        <v>7.14</v>
      </c>
      <c r="R17" s="313">
        <v>7.21</v>
      </c>
      <c r="S17" s="315"/>
      <c r="T17" s="315">
        <v>16.3</v>
      </c>
      <c r="U17" s="317">
        <v>16</v>
      </c>
    </row>
    <row r="18" spans="1:22" s="125" customFormat="1" ht="16.5" customHeight="1" x14ac:dyDescent="0.25">
      <c r="A18" s="335" t="s">
        <v>221</v>
      </c>
      <c r="B18" s="336">
        <v>41380</v>
      </c>
      <c r="C18" s="337" t="s">
        <v>211</v>
      </c>
      <c r="D18" s="338">
        <v>2.0629999999998745</v>
      </c>
      <c r="E18" s="338">
        <v>4.34</v>
      </c>
      <c r="F18" s="339">
        <f t="shared" si="0"/>
        <v>27.55</v>
      </c>
      <c r="G18" s="340">
        <f t="shared" si="1"/>
        <v>24.95</v>
      </c>
      <c r="H18" s="341">
        <v>7.1</v>
      </c>
      <c r="I18" s="338">
        <v>4.5</v>
      </c>
      <c r="J18" s="341">
        <v>20</v>
      </c>
      <c r="K18" s="338">
        <v>0.45</v>
      </c>
      <c r="L18" s="341">
        <v>3.3</v>
      </c>
      <c r="M18" s="342"/>
      <c r="N18" s="341">
        <v>5</v>
      </c>
      <c r="O18" s="338">
        <v>4.5</v>
      </c>
      <c r="P18" s="341">
        <v>4.3</v>
      </c>
      <c r="Q18" s="338">
        <v>6.65</v>
      </c>
      <c r="R18" s="338">
        <v>6.86</v>
      </c>
      <c r="S18" s="341"/>
      <c r="T18" s="341">
        <v>16.63</v>
      </c>
      <c r="U18" s="343">
        <v>10</v>
      </c>
    </row>
    <row r="19" spans="1:22" s="125" customFormat="1" ht="16.5" customHeight="1" x14ac:dyDescent="0.25">
      <c r="A19" s="308" t="s">
        <v>221</v>
      </c>
      <c r="B19" s="236">
        <v>41396</v>
      </c>
      <c r="C19" s="31" t="s">
        <v>211</v>
      </c>
      <c r="D19" s="246">
        <v>1.9250000000001819</v>
      </c>
      <c r="E19" s="246">
        <v>4.5</v>
      </c>
      <c r="F19" s="151">
        <f t="shared" ref="F19:F34" si="2">SUM(H19,J19,K19)</f>
        <v>30.39</v>
      </c>
      <c r="G19" s="129">
        <f t="shared" ref="G19:G34" si="3">SUM(I19:K19)</f>
        <v>28.69</v>
      </c>
      <c r="H19" s="247">
        <v>7</v>
      </c>
      <c r="I19" s="246">
        <v>5.3</v>
      </c>
      <c r="J19" s="247">
        <v>23</v>
      </c>
      <c r="K19" s="246">
        <v>0.39</v>
      </c>
      <c r="L19" s="247">
        <v>4</v>
      </c>
      <c r="M19" s="298"/>
      <c r="N19" s="247">
        <v>4.8</v>
      </c>
      <c r="O19" s="246">
        <v>4.2</v>
      </c>
      <c r="P19" s="247">
        <v>4.7</v>
      </c>
      <c r="Q19" s="246">
        <v>6.46</v>
      </c>
      <c r="R19" s="246">
        <v>7.09</v>
      </c>
      <c r="S19" s="247"/>
      <c r="T19" s="247">
        <v>19.47</v>
      </c>
      <c r="U19" s="309">
        <v>19</v>
      </c>
    </row>
    <row r="20" spans="1:22" s="125" customFormat="1" ht="16.5" customHeight="1" x14ac:dyDescent="0.25">
      <c r="A20" s="308" t="s">
        <v>221</v>
      </c>
      <c r="B20" s="236">
        <v>41431</v>
      </c>
      <c r="C20" s="31" t="s">
        <v>211</v>
      </c>
      <c r="D20" s="246">
        <v>1.9769999999998618</v>
      </c>
      <c r="E20" s="246">
        <v>4.3099999999999996</v>
      </c>
      <c r="F20" s="151">
        <f t="shared" si="2"/>
        <v>43.58</v>
      </c>
      <c r="G20" s="129">
        <f t="shared" si="3"/>
        <v>40.58</v>
      </c>
      <c r="H20" s="247">
        <v>21</v>
      </c>
      <c r="I20" s="246">
        <v>18</v>
      </c>
      <c r="J20" s="247">
        <v>22</v>
      </c>
      <c r="K20" s="246">
        <v>0.57999999999999996</v>
      </c>
      <c r="L20" s="247">
        <v>15</v>
      </c>
      <c r="M20" s="298"/>
      <c r="N20" s="247">
        <v>6.5</v>
      </c>
      <c r="O20" s="246">
        <v>5.7</v>
      </c>
      <c r="P20" s="247">
        <v>5.5</v>
      </c>
      <c r="Q20" s="246">
        <v>6.92</v>
      </c>
      <c r="R20" s="246">
        <v>7.07</v>
      </c>
      <c r="S20" s="247"/>
      <c r="T20" s="247">
        <v>19.14</v>
      </c>
      <c r="U20" s="309">
        <v>36</v>
      </c>
    </row>
    <row r="21" spans="1:22" s="125" customFormat="1" ht="16.5" customHeight="1" x14ac:dyDescent="0.25">
      <c r="A21" s="308" t="s">
        <v>222</v>
      </c>
      <c r="B21" s="236">
        <v>41472</v>
      </c>
      <c r="C21" s="31" t="s">
        <v>211</v>
      </c>
      <c r="D21" s="246">
        <v>1.9010000000002947</v>
      </c>
      <c r="E21" s="246">
        <v>3.79</v>
      </c>
      <c r="F21" s="151">
        <f t="shared" si="2"/>
        <v>32.590000000000003</v>
      </c>
      <c r="G21" s="129">
        <f t="shared" si="3"/>
        <v>30.59</v>
      </c>
      <c r="H21" s="247">
        <v>16</v>
      </c>
      <c r="I21" s="246">
        <v>14</v>
      </c>
      <c r="J21" s="247">
        <v>16</v>
      </c>
      <c r="K21" s="246">
        <v>0.59</v>
      </c>
      <c r="L21" s="247">
        <v>11</v>
      </c>
      <c r="M21" s="298"/>
      <c r="N21" s="247">
        <v>5.8</v>
      </c>
      <c r="O21" s="246">
        <v>5.0999999999999996</v>
      </c>
      <c r="P21" s="247">
        <v>4.5999999999999996</v>
      </c>
      <c r="Q21" s="246">
        <v>6.35</v>
      </c>
      <c r="R21" s="246">
        <v>6.91</v>
      </c>
      <c r="S21" s="247"/>
      <c r="T21" s="332">
        <v>19.96</v>
      </c>
      <c r="U21" s="309">
        <v>14</v>
      </c>
    </row>
    <row r="22" spans="1:22" s="125" customFormat="1" ht="16.5" customHeight="1" x14ac:dyDescent="0.25">
      <c r="A22" s="308" t="s">
        <v>222</v>
      </c>
      <c r="B22" s="236">
        <v>41506</v>
      </c>
      <c r="C22" s="31" t="s">
        <v>211</v>
      </c>
      <c r="D22" s="246">
        <v>2.0199999999999818</v>
      </c>
      <c r="E22" s="246">
        <v>3.95</v>
      </c>
      <c r="F22" s="151">
        <f t="shared" si="2"/>
        <v>20.7</v>
      </c>
      <c r="G22" s="129">
        <f t="shared" si="3"/>
        <v>18.599999999999998</v>
      </c>
      <c r="H22" s="247">
        <v>7.3</v>
      </c>
      <c r="I22" s="246">
        <v>5.2</v>
      </c>
      <c r="J22" s="247">
        <v>13</v>
      </c>
      <c r="K22" s="333">
        <v>0.4</v>
      </c>
      <c r="L22" s="247">
        <v>3.3</v>
      </c>
      <c r="M22" s="298"/>
      <c r="N22" s="345">
        <v>5.3</v>
      </c>
      <c r="O22" s="345">
        <v>6.2</v>
      </c>
      <c r="P22" s="247">
        <v>4.3</v>
      </c>
      <c r="Q22" s="246">
        <v>6.74</v>
      </c>
      <c r="R22" s="246">
        <v>6.86</v>
      </c>
      <c r="S22" s="247"/>
      <c r="T22" s="247">
        <v>22.39</v>
      </c>
      <c r="U22" s="309">
        <v>22</v>
      </c>
      <c r="V22" s="125" t="s">
        <v>233</v>
      </c>
    </row>
    <row r="23" spans="1:22" s="125" customFormat="1" ht="16.5" customHeight="1" thickBot="1" x14ac:dyDescent="0.3">
      <c r="A23" s="310" t="s">
        <v>222</v>
      </c>
      <c r="B23" s="311">
        <v>41529</v>
      </c>
      <c r="C23" s="312" t="s">
        <v>211</v>
      </c>
      <c r="D23" s="313">
        <v>1.9400000000000546</v>
      </c>
      <c r="E23" s="313">
        <v>4.25</v>
      </c>
      <c r="F23" s="156">
        <f t="shared" si="2"/>
        <v>24.62</v>
      </c>
      <c r="G23" s="314">
        <f t="shared" si="3"/>
        <v>22.42</v>
      </c>
      <c r="H23" s="315">
        <v>8.1999999999999993</v>
      </c>
      <c r="I23" s="313">
        <v>6</v>
      </c>
      <c r="J23" s="315">
        <v>16</v>
      </c>
      <c r="K23" s="313">
        <v>0.42</v>
      </c>
      <c r="L23" s="315">
        <v>3.6</v>
      </c>
      <c r="M23" s="316"/>
      <c r="N23" s="315">
        <v>5.8</v>
      </c>
      <c r="O23" s="313">
        <v>4.9000000000000004</v>
      </c>
      <c r="P23" s="315">
        <v>4.5999999999999996</v>
      </c>
      <c r="Q23" s="313">
        <v>6.59</v>
      </c>
      <c r="R23" s="313">
        <v>6.74</v>
      </c>
      <c r="S23" s="315"/>
      <c r="T23" s="315">
        <v>21.57</v>
      </c>
      <c r="U23" s="317">
        <v>32</v>
      </c>
    </row>
    <row r="24" spans="1:22" s="125" customFormat="1" ht="16.5" customHeight="1" x14ac:dyDescent="0.25">
      <c r="A24" s="335" t="s">
        <v>224</v>
      </c>
      <c r="B24" s="336">
        <v>41549</v>
      </c>
      <c r="C24" s="337" t="s">
        <v>211</v>
      </c>
      <c r="D24" s="338">
        <v>1.93</v>
      </c>
      <c r="E24" s="338">
        <v>4.32</v>
      </c>
      <c r="F24" s="339">
        <f t="shared" si="2"/>
        <v>33.520000000000003</v>
      </c>
      <c r="G24" s="340">
        <f t="shared" si="3"/>
        <v>34.520000000000003</v>
      </c>
      <c r="H24" s="341">
        <v>16</v>
      </c>
      <c r="I24" s="338">
        <v>17</v>
      </c>
      <c r="J24" s="341">
        <v>17</v>
      </c>
      <c r="K24" s="338">
        <v>0.52</v>
      </c>
      <c r="L24" s="341">
        <v>9.6</v>
      </c>
      <c r="M24" s="342"/>
      <c r="N24" s="341">
        <v>6.1</v>
      </c>
      <c r="O24" s="338">
        <v>5.4</v>
      </c>
      <c r="P24" s="341">
        <v>4.8</v>
      </c>
      <c r="Q24" s="338">
        <v>6.12</v>
      </c>
      <c r="R24" s="338">
        <v>6.75</v>
      </c>
      <c r="S24" s="341"/>
      <c r="T24" s="341">
        <v>19.399999999999999</v>
      </c>
      <c r="U24" s="343">
        <v>26</v>
      </c>
    </row>
    <row r="25" spans="1:22" s="125" customFormat="1" ht="16.5" customHeight="1" x14ac:dyDescent="0.25">
      <c r="A25" s="308" t="s">
        <v>224</v>
      </c>
      <c r="B25" s="236">
        <v>41583</v>
      </c>
      <c r="C25" s="31" t="s">
        <v>211</v>
      </c>
      <c r="D25" s="246">
        <v>1.94</v>
      </c>
      <c r="E25" s="246">
        <v>4.25</v>
      </c>
      <c r="F25" s="151">
        <f t="shared" si="2"/>
        <v>31.78</v>
      </c>
      <c r="G25" s="129">
        <f t="shared" si="3"/>
        <v>29.78</v>
      </c>
      <c r="H25" s="247">
        <v>14</v>
      </c>
      <c r="I25" s="246">
        <v>12</v>
      </c>
      <c r="J25" s="247">
        <v>17</v>
      </c>
      <c r="K25" s="246">
        <v>0.78</v>
      </c>
      <c r="L25" s="247">
        <v>11</v>
      </c>
      <c r="M25" s="298"/>
      <c r="N25" s="247">
        <v>6.2</v>
      </c>
      <c r="O25" s="246">
        <v>5.5</v>
      </c>
      <c r="P25" s="247">
        <v>4.9000000000000004</v>
      </c>
      <c r="Q25" s="246">
        <v>6.78</v>
      </c>
      <c r="R25" s="246">
        <v>6.9</v>
      </c>
      <c r="S25" s="247"/>
      <c r="T25" s="247">
        <v>16.07</v>
      </c>
      <c r="U25" s="309">
        <v>31</v>
      </c>
    </row>
    <row r="26" spans="1:22" s="125" customFormat="1" ht="16.5" customHeight="1" thickBot="1" x14ac:dyDescent="0.3">
      <c r="A26" s="310" t="s">
        <v>224</v>
      </c>
      <c r="B26" s="311">
        <v>41625</v>
      </c>
      <c r="C26" s="312" t="s">
        <v>211</v>
      </c>
      <c r="D26" s="313">
        <v>1.96</v>
      </c>
      <c r="E26" s="344">
        <v>4.01</v>
      </c>
      <c r="F26" s="156">
        <f t="shared" si="2"/>
        <v>28.47</v>
      </c>
      <c r="G26" s="314">
        <f t="shared" si="3"/>
        <v>27.77</v>
      </c>
      <c r="H26" s="315">
        <v>9.6999999999999993</v>
      </c>
      <c r="I26" s="313">
        <v>9</v>
      </c>
      <c r="J26" s="315">
        <v>18</v>
      </c>
      <c r="K26" s="313">
        <v>0.77</v>
      </c>
      <c r="L26" s="315">
        <v>7.1</v>
      </c>
      <c r="M26" s="316"/>
      <c r="N26" s="315">
        <v>6</v>
      </c>
      <c r="O26" s="313">
        <v>5.3</v>
      </c>
      <c r="P26" s="315">
        <v>5.2</v>
      </c>
      <c r="Q26" s="313">
        <v>6.3</v>
      </c>
      <c r="R26" s="313">
        <v>6.77</v>
      </c>
      <c r="S26" s="315"/>
      <c r="T26" s="315">
        <v>15.82</v>
      </c>
      <c r="U26" s="317">
        <v>17</v>
      </c>
    </row>
    <row r="27" spans="1:22" s="125" customFormat="1" ht="16.5" customHeight="1" x14ac:dyDescent="0.25">
      <c r="A27" s="335" t="s">
        <v>227</v>
      </c>
      <c r="B27" s="336">
        <v>41648</v>
      </c>
      <c r="C27" s="337" t="s">
        <v>211</v>
      </c>
      <c r="D27" s="338">
        <v>1.9849999999996726</v>
      </c>
      <c r="E27" s="338">
        <v>5.41</v>
      </c>
      <c r="F27" s="339">
        <f t="shared" si="2"/>
        <v>30.86</v>
      </c>
      <c r="G27" s="340">
        <f t="shared" si="3"/>
        <v>28.16</v>
      </c>
      <c r="H27" s="341">
        <v>11</v>
      </c>
      <c r="I27" s="338">
        <v>8.3000000000000007</v>
      </c>
      <c r="J27" s="341">
        <v>19</v>
      </c>
      <c r="K27" s="338">
        <v>0.86</v>
      </c>
      <c r="L27" s="341">
        <v>8.4</v>
      </c>
      <c r="M27" s="342"/>
      <c r="N27" s="341">
        <v>6</v>
      </c>
      <c r="O27" s="338">
        <v>5.3</v>
      </c>
      <c r="P27" s="341">
        <v>4.8</v>
      </c>
      <c r="Q27" s="338">
        <v>6.62</v>
      </c>
      <c r="R27" s="338">
        <v>6.85</v>
      </c>
      <c r="S27" s="341"/>
      <c r="T27" s="341">
        <v>14.1</v>
      </c>
      <c r="U27" s="343">
        <v>33</v>
      </c>
    </row>
    <row r="28" spans="1:22" s="125" customFormat="1" ht="16.5" customHeight="1" x14ac:dyDescent="0.25">
      <c r="A28" s="308" t="s">
        <v>227</v>
      </c>
      <c r="B28" s="236">
        <v>41676</v>
      </c>
      <c r="C28" s="31" t="s">
        <v>211</v>
      </c>
      <c r="D28" s="246">
        <v>3.49</v>
      </c>
      <c r="E28" s="246">
        <v>12.07</v>
      </c>
      <c r="F28" s="151">
        <f t="shared" si="2"/>
        <v>32.9</v>
      </c>
      <c r="G28" s="129">
        <f t="shared" si="3"/>
        <v>33.4</v>
      </c>
      <c r="H28" s="247">
        <v>9.1</v>
      </c>
      <c r="I28" s="246">
        <v>9.6</v>
      </c>
      <c r="J28" s="247">
        <v>23</v>
      </c>
      <c r="K28" s="246">
        <v>0.8</v>
      </c>
      <c r="L28" s="247">
        <v>6.7</v>
      </c>
      <c r="M28" s="298"/>
      <c r="N28" s="247">
        <v>5.6</v>
      </c>
      <c r="O28" s="246">
        <v>5</v>
      </c>
      <c r="P28" s="247">
        <v>4.4000000000000004</v>
      </c>
      <c r="Q28" s="246">
        <v>6.75</v>
      </c>
      <c r="R28" s="246">
        <v>6.98</v>
      </c>
      <c r="S28" s="247"/>
      <c r="T28" s="247">
        <v>14.2</v>
      </c>
      <c r="U28" s="309">
        <v>25</v>
      </c>
      <c r="V28" s="125" t="s">
        <v>228</v>
      </c>
    </row>
    <row r="29" spans="1:22" s="125" customFormat="1" ht="16.5" customHeight="1" x14ac:dyDescent="0.25">
      <c r="A29" s="308" t="s">
        <v>227</v>
      </c>
      <c r="B29" s="236">
        <v>41676</v>
      </c>
      <c r="C29" s="31" t="s">
        <v>212</v>
      </c>
      <c r="D29" s="246">
        <v>3.49</v>
      </c>
      <c r="E29" s="246">
        <v>12.07</v>
      </c>
      <c r="F29" s="151">
        <f t="shared" si="2"/>
        <v>22.82</v>
      </c>
      <c r="G29" s="129">
        <f t="shared" si="3"/>
        <v>23.02</v>
      </c>
      <c r="H29" s="247">
        <v>6.7</v>
      </c>
      <c r="I29" s="246">
        <v>6.9</v>
      </c>
      <c r="J29" s="247">
        <v>16</v>
      </c>
      <c r="K29" s="246">
        <v>0.12</v>
      </c>
      <c r="L29" s="247">
        <v>4.0999999999999996</v>
      </c>
      <c r="M29" s="298"/>
      <c r="N29" s="247">
        <v>4.0999999999999996</v>
      </c>
      <c r="O29" s="246">
        <v>3.5</v>
      </c>
      <c r="P29" s="247">
        <v>3.1</v>
      </c>
      <c r="Q29" s="246">
        <v>6.75</v>
      </c>
      <c r="R29" s="246">
        <v>6.98</v>
      </c>
      <c r="S29" s="247"/>
      <c r="T29" s="247">
        <v>14.2</v>
      </c>
      <c r="U29" s="309">
        <v>26</v>
      </c>
      <c r="V29" s="125" t="s">
        <v>229</v>
      </c>
    </row>
    <row r="30" spans="1:22" s="125" customFormat="1" ht="16.5" customHeight="1" x14ac:dyDescent="0.25">
      <c r="A30" s="308" t="s">
        <v>227</v>
      </c>
      <c r="B30" s="236">
        <v>41679</v>
      </c>
      <c r="C30" s="31" t="s">
        <v>212</v>
      </c>
      <c r="D30" s="246">
        <v>18.79</v>
      </c>
      <c r="E30" s="246">
        <v>23.2</v>
      </c>
      <c r="F30" s="151">
        <f t="shared" si="2"/>
        <v>9.5</v>
      </c>
      <c r="G30" s="129">
        <f t="shared" si="3"/>
        <v>7.2</v>
      </c>
      <c r="H30" s="247">
        <v>4.5</v>
      </c>
      <c r="I30" s="246">
        <v>2.2000000000000002</v>
      </c>
      <c r="J30" s="247">
        <v>4.9000000000000004</v>
      </c>
      <c r="K30" s="246">
        <v>0.1</v>
      </c>
      <c r="L30" s="247">
        <v>0.66</v>
      </c>
      <c r="M30" s="298"/>
      <c r="N30" s="247">
        <v>1</v>
      </c>
      <c r="O30" s="246">
        <v>0.52</v>
      </c>
      <c r="P30" s="247">
        <v>0.47</v>
      </c>
      <c r="Q30" s="246">
        <v>6.62</v>
      </c>
      <c r="R30" s="246">
        <v>6.85</v>
      </c>
      <c r="S30" s="247"/>
      <c r="T30" s="247">
        <v>15.57</v>
      </c>
      <c r="U30" s="309">
        <v>53</v>
      </c>
      <c r="V30" s="125" t="s">
        <v>234</v>
      </c>
    </row>
    <row r="31" spans="1:22" s="125" customFormat="1" ht="16.5" customHeight="1" x14ac:dyDescent="0.25">
      <c r="A31" s="308" t="s">
        <v>227</v>
      </c>
      <c r="B31" s="236">
        <v>41702</v>
      </c>
      <c r="C31" s="31" t="s">
        <v>211</v>
      </c>
      <c r="D31" s="246">
        <v>4.46</v>
      </c>
      <c r="E31" s="246">
        <v>14.4</v>
      </c>
      <c r="F31" s="151">
        <f t="shared" si="2"/>
        <v>20.54</v>
      </c>
      <c r="G31" s="129">
        <f t="shared" si="3"/>
        <v>17.54</v>
      </c>
      <c r="H31" s="247">
        <v>5</v>
      </c>
      <c r="I31" s="246">
        <v>2</v>
      </c>
      <c r="J31" s="247">
        <v>15</v>
      </c>
      <c r="K31" s="246">
        <v>0.54</v>
      </c>
      <c r="L31" s="247">
        <v>2.2999999999999998</v>
      </c>
      <c r="M31" s="298"/>
      <c r="N31" s="247">
        <v>2.8</v>
      </c>
      <c r="O31" s="246">
        <v>2.5</v>
      </c>
      <c r="P31" s="247">
        <v>2.2000000000000002</v>
      </c>
      <c r="Q31" s="246">
        <v>6.62</v>
      </c>
      <c r="R31" s="246">
        <v>6.69</v>
      </c>
      <c r="S31" s="247"/>
      <c r="T31" s="247">
        <v>16.82</v>
      </c>
      <c r="U31" s="309">
        <v>20</v>
      </c>
    </row>
    <row r="32" spans="1:22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633" priority="811">
      <formula>ISTEXT($D67)</formula>
    </cfRule>
    <cfRule type="expression" dxfId="632" priority="812">
      <formula>NOT(ISBLANK($D67))</formula>
    </cfRule>
  </conditionalFormatting>
  <conditionalFormatting sqref="E67">
    <cfRule type="expression" dxfId="631" priority="809">
      <formula>ISTEXT($E67)</formula>
    </cfRule>
    <cfRule type="expression" dxfId="630" priority="810">
      <formula>NOT(ISBLANK($E67))</formula>
    </cfRule>
  </conditionalFormatting>
  <conditionalFormatting sqref="G67">
    <cfRule type="expression" dxfId="629" priority="807">
      <formula>ISTEXT($G67)</formula>
    </cfRule>
    <cfRule type="expression" dxfId="628" priority="808">
      <formula>NOT(ISBLANK($G67))</formula>
    </cfRule>
  </conditionalFormatting>
  <conditionalFormatting sqref="I67">
    <cfRule type="expression" dxfId="627" priority="805">
      <formula>ISTEXT($I67)</formula>
    </cfRule>
    <cfRule type="expression" dxfId="626" priority="806">
      <formula>NOT(ISBLANK($I67))</formula>
    </cfRule>
  </conditionalFormatting>
  <conditionalFormatting sqref="H67">
    <cfRule type="expression" dxfId="625" priority="803">
      <formula>ISTEXT($H67)</formula>
    </cfRule>
    <cfRule type="expression" dxfId="624" priority="804">
      <formula>NOT(ISBLANK($H67))</formula>
    </cfRule>
  </conditionalFormatting>
  <conditionalFormatting sqref="J67">
    <cfRule type="expression" dxfId="623" priority="801">
      <formula>ISTEXT($J67)</formula>
    </cfRule>
    <cfRule type="expression" dxfId="622" priority="802">
      <formula>NOT(ISBLANK($J67))</formula>
    </cfRule>
  </conditionalFormatting>
  <conditionalFormatting sqref="K67">
    <cfRule type="expression" dxfId="621" priority="799">
      <formula>ISTEXT($K67)</formula>
    </cfRule>
    <cfRule type="expression" dxfId="620" priority="800">
      <formula>NOT(ISBLANK($K67))</formula>
    </cfRule>
  </conditionalFormatting>
  <conditionalFormatting sqref="L67">
    <cfRule type="expression" dxfId="619" priority="797">
      <formula>ISTEXT($L67)</formula>
    </cfRule>
    <cfRule type="expression" dxfId="618" priority="798">
      <formula>NOT(ISBLANK($L67))</formula>
    </cfRule>
  </conditionalFormatting>
  <conditionalFormatting sqref="M67">
    <cfRule type="expression" dxfId="617" priority="795">
      <formula>ISTEXT($M67)</formula>
    </cfRule>
    <cfRule type="expression" dxfId="616" priority="796">
      <formula>NOT(ISBLANK($M67))</formula>
    </cfRule>
  </conditionalFormatting>
  <conditionalFormatting sqref="N67">
    <cfRule type="expression" dxfId="615" priority="793">
      <formula>ISTEXT($N67)</formula>
    </cfRule>
    <cfRule type="expression" dxfId="614" priority="794">
      <formula>NOT(ISBLANK($N67))</formula>
    </cfRule>
  </conditionalFormatting>
  <conditionalFormatting sqref="O67">
    <cfRule type="expression" dxfId="613" priority="791">
      <formula>ISTEXT($O67)</formula>
    </cfRule>
    <cfRule type="expression" dxfId="612" priority="792">
      <formula>NOT(ISBLANK($O67))</formula>
    </cfRule>
  </conditionalFormatting>
  <conditionalFormatting sqref="P67">
    <cfRule type="expression" dxfId="611" priority="789">
      <formula>ISTEXT($P67)</formula>
    </cfRule>
    <cfRule type="expression" dxfId="610" priority="790">
      <formula>NOT(ISBLANK($P67))</formula>
    </cfRule>
  </conditionalFormatting>
  <conditionalFormatting sqref="Q67">
    <cfRule type="expression" dxfId="609" priority="787">
      <formula>ISTEXT($Q67)</formula>
    </cfRule>
    <cfRule type="expression" dxfId="608" priority="788">
      <formula>NOT(ISBLANK($Q67))</formula>
    </cfRule>
  </conditionalFormatting>
  <conditionalFormatting sqref="R67">
    <cfRule type="expression" dxfId="607" priority="785">
      <formula>ISTEXT($R67)</formula>
    </cfRule>
    <cfRule type="expression" dxfId="606" priority="786">
      <formula>NOT(ISBLANK($R67))</formula>
    </cfRule>
  </conditionalFormatting>
  <conditionalFormatting sqref="S67">
    <cfRule type="expression" dxfId="605" priority="781">
      <formula>ISTEXT($S67)</formula>
    </cfRule>
    <cfRule type="expression" dxfId="604" priority="782">
      <formula>NOT(ISBLANK($S67))</formula>
    </cfRule>
  </conditionalFormatting>
  <conditionalFormatting sqref="T67">
    <cfRule type="expression" dxfId="603" priority="779">
      <formula>ISTEXT($T67)</formula>
    </cfRule>
    <cfRule type="expression" dxfId="602" priority="780">
      <formula>NOT(ISBLANK($T67))</formula>
    </cfRule>
  </conditionalFormatting>
  <conditionalFormatting sqref="F67">
    <cfRule type="expression" dxfId="601" priority="774">
      <formula>OR(ISBLANK($H67),AND(ISBLANK($J67),ISBLANK($K67)))</formula>
    </cfRule>
  </conditionalFormatting>
  <conditionalFormatting sqref="D7:E66 H7:T66">
    <cfRule type="expression" dxfId="600" priority="411">
      <formula>NOT(ISBLANK($B7))</formula>
    </cfRule>
  </conditionalFormatting>
  <conditionalFormatting sqref="D7:D66">
    <cfRule type="expression" dxfId="599" priority="409">
      <formula>ISTEXT($D7)</formula>
    </cfRule>
    <cfRule type="expression" dxfId="598" priority="410">
      <formula>NOT(ISBLANK($D7))</formula>
    </cfRule>
  </conditionalFormatting>
  <conditionalFormatting sqref="E7:E66">
    <cfRule type="expression" dxfId="597" priority="407">
      <formula>ISTEXT($E7)</formula>
    </cfRule>
    <cfRule type="expression" dxfId="596" priority="408">
      <formula>NOT(ISBLANK($E7))</formula>
    </cfRule>
  </conditionalFormatting>
  <conditionalFormatting sqref="I7:I66">
    <cfRule type="expression" dxfId="595" priority="405">
      <formula>ISTEXT($I7)</formula>
    </cfRule>
    <cfRule type="expression" dxfId="594" priority="406">
      <formula>NOT(ISBLANK($I7))</formula>
    </cfRule>
  </conditionalFormatting>
  <conditionalFormatting sqref="H7:H66">
    <cfRule type="expression" dxfId="593" priority="403">
      <formula>ISTEXT($H7)</formula>
    </cfRule>
    <cfRule type="expression" dxfId="592" priority="404">
      <formula>NOT(ISBLANK($H7))</formula>
    </cfRule>
  </conditionalFormatting>
  <conditionalFormatting sqref="J7:J66">
    <cfRule type="expression" dxfId="591" priority="401">
      <formula>ISTEXT($J7)</formula>
    </cfRule>
    <cfRule type="expression" dxfId="590" priority="402">
      <formula>NOT(ISBLANK($J7))</formula>
    </cfRule>
  </conditionalFormatting>
  <conditionalFormatting sqref="K7:K66">
    <cfRule type="expression" dxfId="589" priority="399">
      <formula>ISTEXT($K7)</formula>
    </cfRule>
    <cfRule type="expression" dxfId="588" priority="400">
      <formula>NOT(ISBLANK($K7))</formula>
    </cfRule>
  </conditionalFormatting>
  <conditionalFormatting sqref="L7:L66">
    <cfRule type="expression" dxfId="587" priority="397">
      <formula>ISTEXT($L7)</formula>
    </cfRule>
    <cfRule type="expression" dxfId="586" priority="398">
      <formula>NOT(ISBLANK($L7))</formula>
    </cfRule>
  </conditionalFormatting>
  <conditionalFormatting sqref="M7:M66">
    <cfRule type="expression" dxfId="585" priority="395">
      <formula>ISTEXT($M7)</formula>
    </cfRule>
    <cfRule type="expression" dxfId="584" priority="396">
      <formula>NOT(ISBLANK($M7))</formula>
    </cfRule>
  </conditionalFormatting>
  <conditionalFormatting sqref="N7:N66">
    <cfRule type="expression" dxfId="583" priority="393">
      <formula>ISTEXT($N7)</formula>
    </cfRule>
    <cfRule type="expression" dxfId="582" priority="394">
      <formula>NOT(ISBLANK($N7))</formula>
    </cfRule>
  </conditionalFormatting>
  <conditionalFormatting sqref="O7:O66">
    <cfRule type="expression" dxfId="581" priority="391">
      <formula>ISTEXT($O7)</formula>
    </cfRule>
    <cfRule type="expression" dxfId="580" priority="392">
      <formula>NOT(ISBLANK($O7))</formula>
    </cfRule>
  </conditionalFormatting>
  <conditionalFormatting sqref="P7:P66">
    <cfRule type="expression" dxfId="579" priority="389">
      <formula>ISTEXT($P7)</formula>
    </cfRule>
    <cfRule type="expression" dxfId="578" priority="390">
      <formula>NOT(ISBLANK($P7))</formula>
    </cfRule>
  </conditionalFormatting>
  <conditionalFormatting sqref="Q7:Q66">
    <cfRule type="expression" dxfId="577" priority="387">
      <formula>ISTEXT($Q7)</formula>
    </cfRule>
    <cfRule type="expression" dxfId="576" priority="388">
      <formula>NOT(ISBLANK($Q7))</formula>
    </cfRule>
  </conditionalFormatting>
  <conditionalFormatting sqref="R7:R66">
    <cfRule type="expression" dxfId="575" priority="385">
      <formula>ISTEXT($R7)</formula>
    </cfRule>
    <cfRule type="expression" dxfId="574" priority="386">
      <formula>NOT(ISBLANK($R7))</formula>
    </cfRule>
  </conditionalFormatting>
  <conditionalFormatting sqref="S7:S66">
    <cfRule type="expression" dxfId="573" priority="381">
      <formula>ISTEXT($S7)</formula>
    </cfRule>
    <cfRule type="expression" dxfId="572" priority="382">
      <formula>NOT(ISBLANK($S7))</formula>
    </cfRule>
  </conditionalFormatting>
  <conditionalFormatting sqref="T7:T66">
    <cfRule type="expression" dxfId="571" priority="379">
      <formula>ISTEXT($T7)</formula>
    </cfRule>
    <cfRule type="expression" dxfId="570" priority="380">
      <formula>NOT(ISBLANK($T7))</formula>
    </cfRule>
  </conditionalFormatting>
  <conditionalFormatting sqref="C7:C66">
    <cfRule type="containsText" dxfId="569" priority="376" operator="containsText" text="Y">
      <formula>NOT(ISERROR(SEARCH("Y",C7)))</formula>
    </cfRule>
  </conditionalFormatting>
  <conditionalFormatting sqref="F19:F66">
    <cfRule type="expression" dxfId="568" priority="100">
      <formula>OR(ISBLANK($H19),AND(ISBLANK($J19),ISBLANK($K19)))</formula>
    </cfRule>
  </conditionalFormatting>
  <conditionalFormatting sqref="G19:G66">
    <cfRule type="expression" dxfId="567" priority="99">
      <formula>OR(ISBLANK($I19),AND(ISBLANK($J19),ISBLANK($K19)))</formula>
    </cfRule>
  </conditionalFormatting>
  <conditionalFormatting sqref="F35:F46">
    <cfRule type="expression" dxfId="566" priority="46">
      <formula>OR(ISBLANK($H35),AND(ISBLANK($J35),ISBLANK($K35)))</formula>
    </cfRule>
  </conditionalFormatting>
  <conditionalFormatting sqref="G35:G46">
    <cfRule type="expression" dxfId="565" priority="45">
      <formula>OR(ISBLANK($I35),AND(ISBLANK($J35),ISBLANK($K35)))</formula>
    </cfRule>
  </conditionalFormatting>
  <conditionalFormatting sqref="F7:F18">
    <cfRule type="expression" dxfId="564" priority="2">
      <formula>OR(ISBLANK($H7),AND(ISBLANK($J7),ISBLANK($K7)))</formula>
    </cfRule>
  </conditionalFormatting>
  <conditionalFormatting sqref="G7:G18">
    <cfRule type="expression" dxfId="563" priority="1">
      <formula>OR(ISBLANK($I7),AND(ISBLANK($J7),ISBLANK($K7)))</formula>
    </cfRule>
  </conditionalFormatting>
  <conditionalFormatting sqref="U7:U66">
    <cfRule type="expression" dxfId="562" priority="818">
      <formula>ISTEXT($U7)</formula>
    </cfRule>
    <cfRule type="expression" dxfId="561" priority="819">
      <formula>NOT(ISBLANK($U7))</formula>
    </cfRule>
    <cfRule type="expression" dxfId="560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B7" zoomScaleNormal="100" workbookViewId="0">
      <selection activeCell="S30" sqref="S30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Sewerage Agency of Southern Marin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Liz Falejczyk, Laboratory Director  (415) 384-4821 lfalejczyk@cityofmillvalley.org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5" t="s">
        <v>63</v>
      </c>
      <c r="D5" s="361" t="s">
        <v>13</v>
      </c>
      <c r="E5" s="362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41109</v>
      </c>
      <c r="C7" s="130" t="str">
        <f>'Eff Conc.'!C7</f>
        <v>N</v>
      </c>
      <c r="D7" s="248">
        <f>'Eff Conc.'!D7</f>
        <v>1.9790000000000001</v>
      </c>
      <c r="E7" s="248">
        <f>'Eff Conc.'!E7</f>
        <v>3.6</v>
      </c>
      <c r="F7" s="283">
        <f>IF(OR('Eff Conc.'!F7=0,'Eff Conc.'!F7=""), " ", 'Eff Conc.'!$D7*'Eff Conc.'!F7*3.78)</f>
        <v>144.5255784</v>
      </c>
      <c r="G7" s="283">
        <f>IF(OR('Eff Conc.'!G7=0,'Eff Conc.'!G7=""), " ", 'Eff Conc.'!$D7*'Eff Conc.'!G7*3.78)</f>
        <v>135.5488344</v>
      </c>
      <c r="H7" s="283">
        <f>IF('Eff Conc.'!H7="", " ", 'Eff Conc.'!$D7*'Eff Conc.'!H7*3.78)</f>
        <v>36.655037999999998</v>
      </c>
      <c r="I7" s="283">
        <f>IF('Eff Conc.'!I7="", " ", 'Eff Conc.'!$D7*'Eff Conc.'!I7*3.78)</f>
        <v>27.678294000000001</v>
      </c>
      <c r="J7" s="283">
        <f>IF('Eff Conc.'!J7="", " ", 'Eff Conc.'!$D7*'Eff Conc.'!J7*3.78)</f>
        <v>104.72868000000001</v>
      </c>
      <c r="K7" s="283">
        <f>IF('Eff Conc.'!K7="", " ", 'Eff Conc.'!$D7*'Eff Conc.'!K7*3.78)</f>
        <v>3.1418604000000001</v>
      </c>
      <c r="L7" s="283">
        <f>IF('Eff Conc.'!L7="", " ", 'Eff Conc.'!$D7*'Eff Conc.'!L7*3.78)</f>
        <v>19.449612000000002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39.647285999999994</v>
      </c>
      <c r="O7" s="283">
        <f>IF('Eff Conc.'!O7="", " ", 'Eff Conc.'!$D7*'Eff Conc.'!O7*3.78)</f>
        <v>32.914728000000004</v>
      </c>
      <c r="P7" s="283">
        <f>IF('Eff Conc.'!P7="", " ", 'Eff Conc.'!$E7*'Eff Conc.'!P7*3.78)</f>
        <v>55.7928</v>
      </c>
      <c r="Q7" s="300">
        <f>IF('Eff Conc.'!U7="", " ", 'Eff Conc.'!$D7*'Eff Conc.'!U7*3.78)</f>
        <v>134.65116</v>
      </c>
    </row>
    <row r="8" spans="1:17" x14ac:dyDescent="0.25">
      <c r="A8" s="299" t="str">
        <f>'Eff Conc.'!A8</f>
        <v>Q3 2012</v>
      </c>
      <c r="B8" s="88">
        <f>'Eff Conc.'!B8</f>
        <v>41130</v>
      </c>
      <c r="C8" s="130" t="str">
        <f>'Eff Conc.'!C8</f>
        <v>N</v>
      </c>
      <c r="D8" s="248">
        <f>'Eff Conc.'!D8</f>
        <v>1.8680000000000001</v>
      </c>
      <c r="E8" s="248">
        <f>'Eff Conc.'!E8</f>
        <v>3.6</v>
      </c>
      <c r="F8" s="283">
        <f>IF(OR('Eff Conc.'!F8=0,'Eff Conc.'!F8=""), " ", 'Eff Conc.'!$D8*'Eff Conc.'!F8*3.78)</f>
        <v>144.25704719999999</v>
      </c>
      <c r="G8" s="283">
        <f>IF(OR('Eff Conc.'!G8=0,'Eff Conc.'!G8=""), " ", 'Eff Conc.'!$D8*'Eff Conc.'!G8*3.78)</f>
        <v>137.1960072</v>
      </c>
      <c r="H8" s="283">
        <f>IF('Eff Conc.'!H8="", " ", 'Eff Conc.'!$D8*'Eff Conc.'!H8*3.78)</f>
        <v>35.305199999999999</v>
      </c>
      <c r="I8" s="283">
        <f>IF('Eff Conc.'!I8="", " ", 'Eff Conc.'!$D8*'Eff Conc.'!I8*3.78)</f>
        <v>28.244160000000001</v>
      </c>
      <c r="J8" s="283">
        <f>IF('Eff Conc.'!J8="", " ", 'Eff Conc.'!$D8*'Eff Conc.'!J8*3.78)</f>
        <v>105.91560000000001</v>
      </c>
      <c r="K8" s="283">
        <f>IF('Eff Conc.'!K8="", " ", 'Eff Conc.'!$D8*'Eff Conc.'!K8*3.78)</f>
        <v>3.0362472</v>
      </c>
      <c r="L8" s="283">
        <f>IF('Eff Conc.'!L8="", " ", 'Eff Conc.'!$D8*'Eff Conc.'!L8*3.78)</f>
        <v>16.946496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33.892992</v>
      </c>
      <c r="O8" s="283">
        <f>IF('Eff Conc.'!O8="", " ", 'Eff Conc.'!$D8*'Eff Conc.'!O8*3.78)</f>
        <v>38.129615999999999</v>
      </c>
      <c r="P8" s="283">
        <f>IF('Eff Conc.'!P8="", " ", 'Eff Conc.'!$E8*'Eff Conc.'!P8*3.78)</f>
        <v>69.40079999999999</v>
      </c>
      <c r="Q8" s="300">
        <f>IF('Eff Conc.'!U8="", " ", 'Eff Conc.'!$D8*'Eff Conc.'!U8*3.78)</f>
        <v>141.2208</v>
      </c>
    </row>
    <row r="9" spans="1:17" x14ac:dyDescent="0.25">
      <c r="A9" s="299" t="str">
        <f>'Eff Conc.'!A9</f>
        <v>Q3 2012</v>
      </c>
      <c r="B9" s="88">
        <f>'Eff Conc.'!B9</f>
        <v>41176</v>
      </c>
      <c r="C9" s="130" t="str">
        <f>'Eff Conc.'!C9</f>
        <v>N</v>
      </c>
      <c r="D9" s="248">
        <f>'Eff Conc.'!D9</f>
        <v>2.0859999999999999</v>
      </c>
      <c r="E9" s="248">
        <f>'Eff Conc.'!E9</f>
        <v>3.8</v>
      </c>
      <c r="F9" s="283">
        <f>IF(OR('Eff Conc.'!F9=0,'Eff Conc.'!F9=""), " ", 'Eff Conc.'!$D9*'Eff Conc.'!F9*3.78)</f>
        <v>163.61540999999997</v>
      </c>
      <c r="G9" s="283">
        <f>IF(OR('Eff Conc.'!G9=0,'Eff Conc.'!G9=""), " ", 'Eff Conc.'!$D9*'Eff Conc.'!G9*3.78)</f>
        <v>155.73032999999998</v>
      </c>
      <c r="H9" s="283">
        <f>IF('Eff Conc.'!H9="", " ", 'Eff Conc.'!$D9*'Eff Conc.'!H9*3.78)</f>
        <v>48.887495999999992</v>
      </c>
      <c r="I9" s="283">
        <f>IF('Eff Conc.'!I9="", " ", 'Eff Conc.'!$D9*'Eff Conc.'!I9*3.78)</f>
        <v>41.002415999999997</v>
      </c>
      <c r="J9" s="283">
        <f>IF('Eff Conc.'!J9="", " ", 'Eff Conc.'!$D9*'Eff Conc.'!J9*3.78)</f>
        <v>110.39111999999999</v>
      </c>
      <c r="K9" s="283">
        <f>IF('Eff Conc.'!K9="", " ", 'Eff Conc.'!$D9*'Eff Conc.'!K9*3.78)</f>
        <v>4.3367939999999994</v>
      </c>
      <c r="L9" s="283">
        <f>IF('Eff Conc.'!L9="", " ", 'Eff Conc.'!$D9*'Eff Conc.'!L9*3.78)</f>
        <v>27.597779999999997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42.579431999999997</v>
      </c>
      <c r="O9" s="283">
        <f>IF('Eff Conc.'!O9="", " ", 'Eff Conc.'!$D9*'Eff Conc.'!O9*3.78)</f>
        <v>41.790923999999997</v>
      </c>
      <c r="P9" s="283">
        <f>IF('Eff Conc.'!P9="", " ", 'Eff Conc.'!$E9*'Eff Conc.'!P9*3.78)</f>
        <v>70.383600000000001</v>
      </c>
      <c r="Q9" s="300">
        <f>IF('Eff Conc.'!U9="", " ", 'Eff Conc.'!$D9*'Eff Conc.'!U9*3.78)</f>
        <v>157.70159999999998</v>
      </c>
    </row>
    <row r="10" spans="1:17" ht="15" customHeight="1" x14ac:dyDescent="0.25">
      <c r="A10" s="299" t="str">
        <f>'Eff Conc.'!A10</f>
        <v>Q4 2012</v>
      </c>
      <c r="B10" s="88">
        <f>'Eff Conc.'!B10</f>
        <v>41184</v>
      </c>
      <c r="C10" s="130" t="str">
        <f>'Eff Conc.'!C10</f>
        <v>N</v>
      </c>
      <c r="D10" s="248">
        <f>'Eff Conc.'!D10</f>
        <v>1.8969999999999345</v>
      </c>
      <c r="E10" s="248">
        <f>'Eff Conc.'!E10</f>
        <v>3.9</v>
      </c>
      <c r="F10" s="283">
        <f>IF(OR('Eff Conc.'!F10=0,'Eff Conc.'!F10=""), " ", 'Eff Conc.'!$D10*'Eff Conc.'!F10*3.78)</f>
        <v>153.23700419999469</v>
      </c>
      <c r="G10" s="283">
        <f>IF(OR('Eff Conc.'!G10=0,'Eff Conc.'!G10=""), " ", 'Eff Conc.'!$D10*'Eff Conc.'!G10*3.78)</f>
        <v>148.21754219999488</v>
      </c>
      <c r="H10" s="283">
        <f>IF('Eff Conc.'!H10="", " ", 'Eff Conc.'!$D10*'Eff Conc.'!H10*3.78)</f>
        <v>42.306893999998536</v>
      </c>
      <c r="I10" s="283">
        <f>IF('Eff Conc.'!I10="", " ", 'Eff Conc.'!$D10*'Eff Conc.'!I10*3.78)</f>
        <v>37.287431999998716</v>
      </c>
      <c r="J10" s="283">
        <f>IF('Eff Conc.'!J10="", " ", 'Eff Conc.'!$D10*'Eff Conc.'!J10*3.78)</f>
        <v>107.55989999999628</v>
      </c>
      <c r="K10" s="283">
        <f>IF('Eff Conc.'!K10="", " ", 'Eff Conc.'!$D10*'Eff Conc.'!K10*3.78)</f>
        <v>3.370210199999883</v>
      </c>
      <c r="L10" s="283">
        <f>IF('Eff Conc.'!L10="", " ", 'Eff Conc.'!$D10*'Eff Conc.'!L10*3.78)</f>
        <v>25.814375999999111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39.438629999998639</v>
      </c>
      <c r="O10" s="283">
        <f>IF('Eff Conc.'!O10="", " ", 'Eff Conc.'!$D10*'Eff Conc.'!O10*3.78)</f>
        <v>35.853299999998761</v>
      </c>
      <c r="P10" s="283">
        <f>IF('Eff Conc.'!P10="", " ", 'Eff Conc.'!$E10*'Eff Conc.'!P10*3.78)</f>
        <v>79.606800000000007</v>
      </c>
      <c r="Q10" s="300">
        <f>IF('Eff Conc.'!U10="", " ", 'Eff Conc.'!$D10*'Eff Conc.'!U10*3.78)</f>
        <v>164.9251799999943</v>
      </c>
    </row>
    <row r="11" spans="1:17" x14ac:dyDescent="0.25">
      <c r="A11" s="299" t="str">
        <f>'Eff Conc.'!A11</f>
        <v>Q4 2012</v>
      </c>
      <c r="B11" s="88">
        <f>'Eff Conc.'!B11</f>
        <v>41226</v>
      </c>
      <c r="C11" s="130" t="str">
        <f>'Eff Conc.'!C11</f>
        <v>N</v>
      </c>
      <c r="D11" s="248">
        <f>'Eff Conc.'!D11</f>
        <v>2.0389999999999873</v>
      </c>
      <c r="E11" s="248">
        <f>'Eff Conc.'!E11</f>
        <v>4.0999999999999996</v>
      </c>
      <c r="F11" s="283">
        <f>IF(OR('Eff Conc.'!F11=0,'Eff Conc.'!F11=""), " ", 'Eff Conc.'!$D11*'Eff Conc.'!F11*3.78)</f>
        <v>229.14159659999856</v>
      </c>
      <c r="G11" s="283">
        <f>IF(OR('Eff Conc.'!G11=0,'Eff Conc.'!G11=""), " ", 'Eff Conc.'!$D11*'Eff Conc.'!G11*3.78)</f>
        <v>218.35120859999861</v>
      </c>
      <c r="H11" s="283">
        <f>IF('Eff Conc.'!H11="", " ", 'Eff Conc.'!$D11*'Eff Conc.'!H11*3.78)</f>
        <v>70.908263999999548</v>
      </c>
      <c r="I11" s="283">
        <f>IF('Eff Conc.'!I11="", " ", 'Eff Conc.'!$D11*'Eff Conc.'!I11*3.78)</f>
        <v>60.117875999999619</v>
      </c>
      <c r="J11" s="283">
        <f>IF('Eff Conc.'!J11="", " ", 'Eff Conc.'!$D11*'Eff Conc.'!J11*3.78)</f>
        <v>154.14839999999904</v>
      </c>
      <c r="K11" s="283">
        <f>IF('Eff Conc.'!K11="", " ", 'Eff Conc.'!$D11*'Eff Conc.'!K11*3.78)</f>
        <v>4.0849325999999744</v>
      </c>
      <c r="L11" s="283">
        <f>IF('Eff Conc.'!L11="", " ", 'Eff Conc.'!$D11*'Eff Conc.'!L11*3.78)</f>
        <v>49.327487999999697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38.537099999999761</v>
      </c>
      <c r="O11" s="283">
        <f>IF('Eff Conc.'!O11="", " ", 'Eff Conc.'!$D11*'Eff Conc.'!O11*3.78)</f>
        <v>33.141905999999786</v>
      </c>
      <c r="P11" s="283">
        <f>IF('Eff Conc.'!P11="", " ", 'Eff Conc.'!$E11*'Eff Conc.'!P11*3.78)</f>
        <v>66.64139999999999</v>
      </c>
      <c r="Q11" s="300">
        <f>IF('Eff Conc.'!U11="", " ", 'Eff Conc.'!$D11*'Eff Conc.'!U11*3.78)</f>
        <v>138.73355999999913</v>
      </c>
    </row>
    <row r="12" spans="1:17" s="17" customFormat="1" x14ac:dyDescent="0.25">
      <c r="A12" s="299" t="str">
        <f>'Eff Conc.'!A12</f>
        <v>Q4 2012</v>
      </c>
      <c r="B12" s="88">
        <f>'Eff Conc.'!B12</f>
        <v>41256</v>
      </c>
      <c r="C12" s="130" t="str">
        <f>'Eff Conc.'!C12</f>
        <v>N</v>
      </c>
      <c r="D12" s="248">
        <f>'Eff Conc.'!D12</f>
        <v>2.8339999999998327</v>
      </c>
      <c r="E12" s="248">
        <f>'Eff Conc.'!E12</f>
        <v>5.2</v>
      </c>
      <c r="F12" s="283">
        <f>IF(OR('Eff Conc.'!F12=0,'Eff Conc.'!F12=""), " ", 'Eff Conc.'!$D12*'Eff Conc.'!F12*3.78)</f>
        <v>245.85233399998543</v>
      </c>
      <c r="G12" s="283">
        <f>IF(OR('Eff Conc.'!G12=0,'Eff Conc.'!G12=""), " ", 'Eff Conc.'!$D12*'Eff Conc.'!G12*3.78)</f>
        <v>225.49854599998667</v>
      </c>
      <c r="H12" s="283">
        <f>IF('Eff Conc.'!H12="", " ", 'Eff Conc.'!$D12*'Eff Conc.'!H12*3.78)</f>
        <v>58.918859999996521</v>
      </c>
      <c r="I12" s="283">
        <f>IF('Eff Conc.'!I12="", " ", 'Eff Conc.'!$D12*'Eff Conc.'!I12*3.78)</f>
        <v>38.565071999997727</v>
      </c>
      <c r="J12" s="283">
        <f>IF('Eff Conc.'!J12="", " ", 'Eff Conc.'!$D12*'Eff Conc.'!J12*3.78)</f>
        <v>182.11283999998923</v>
      </c>
      <c r="K12" s="283">
        <f>IF('Eff Conc.'!K12="", " ", 'Eff Conc.'!$D12*'Eff Conc.'!K12*3.78)</f>
        <v>4.8206339999997159</v>
      </c>
      <c r="L12" s="283">
        <f>IF('Eff Conc.'!L12="", " ", 'Eff Conc.'!$D12*'Eff Conc.'!L12*3.78)</f>
        <v>37.493819999997783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36.422567999997845</v>
      </c>
      <c r="O12" s="283">
        <f>IF('Eff Conc.'!O12="", " ", 'Eff Conc.'!$D12*'Eff Conc.'!O12*3.78)</f>
        <v>34.280063999997978</v>
      </c>
      <c r="P12" s="283">
        <f>IF('Eff Conc.'!P12="", " ", 'Eff Conc.'!$E12*'Eff Conc.'!P12*3.78)</f>
        <v>55.036799999999992</v>
      </c>
      <c r="Q12" s="300">
        <f>IF('Eff Conc.'!U12="", " ", 'Eff Conc.'!$D12*'Eff Conc.'!U12*3.78)</f>
        <v>246.38795999998544</v>
      </c>
    </row>
    <row r="13" spans="1:17" x14ac:dyDescent="0.25">
      <c r="A13" s="299" t="str">
        <f>'Eff Conc.'!A13</f>
        <v>Q1 2013</v>
      </c>
      <c r="B13" s="88">
        <f>'Eff Conc.'!B13</f>
        <v>41284</v>
      </c>
      <c r="C13" s="130" t="str">
        <f>'Eff Conc.'!C13</f>
        <v>N</v>
      </c>
      <c r="D13" s="248">
        <f>'Eff Conc.'!D13</f>
        <v>2.7799999999999727</v>
      </c>
      <c r="E13" s="248">
        <f>'Eff Conc.'!E13</f>
        <v>4.91</v>
      </c>
      <c r="F13" s="283">
        <f>IF(OR('Eff Conc.'!F13=0,'Eff Conc.'!F13=""), " ", 'Eff Conc.'!$D13*'Eff Conc.'!F13*3.78)</f>
        <v>306.10969199999698</v>
      </c>
      <c r="G13" s="283">
        <f>IF(OR('Eff Conc.'!G13=0,'Eff Conc.'!G13=""), " ", 'Eff Conc.'!$D13*'Eff Conc.'!G13*3.78)</f>
        <v>290.34709199999713</v>
      </c>
      <c r="H13" s="283">
        <f>IF('Eff Conc.'!H13="", " ", 'Eff Conc.'!$D13*'Eff Conc.'!H13*3.78)</f>
        <v>100.88063999999899</v>
      </c>
      <c r="I13" s="283">
        <f>IF('Eff Conc.'!I13="", " ", 'Eff Conc.'!$D13*'Eff Conc.'!I13*3.78)</f>
        <v>85.118039999999155</v>
      </c>
      <c r="J13" s="283">
        <f>IF('Eff Conc.'!J13="", " ", 'Eff Conc.'!$D13*'Eff Conc.'!J13*3.78)</f>
        <v>199.65959999999802</v>
      </c>
      <c r="K13" s="283">
        <f>IF('Eff Conc.'!K13="", " ", 'Eff Conc.'!$D13*'Eff Conc.'!K13*3.78)</f>
        <v>5.569451999999945</v>
      </c>
      <c r="L13" s="283">
        <f>IF('Eff Conc.'!L13="", " ", 'Eff Conc.'!$D13*'Eff Conc.'!L13*3.78)</f>
        <v>74.60963999999926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39.9319199999996</v>
      </c>
      <c r="O13" s="283">
        <f>IF('Eff Conc.'!O13="", " ", 'Eff Conc.'!$D13*'Eff Conc.'!O13*3.78)</f>
        <v>32.576039999999679</v>
      </c>
      <c r="P13" s="283">
        <f>IF('Eff Conc.'!P13="", " ", 'Eff Conc.'!$E13*'Eff Conc.'!P13*3.78)</f>
        <v>57.535379999999996</v>
      </c>
      <c r="Q13" s="300">
        <f>IF('Eff Conc.'!U13="", " ", 'Eff Conc.'!$D13*'Eff Conc.'!U13*3.78)</f>
        <v>325.76039999999676</v>
      </c>
    </row>
    <row r="14" spans="1:17" x14ac:dyDescent="0.25">
      <c r="A14" s="299" t="str">
        <f>'Eff Conc.'!A14</f>
        <v>Q1 2013</v>
      </c>
      <c r="B14" s="88">
        <f>'Eff Conc.'!B14</f>
        <v>41312</v>
      </c>
      <c r="C14" s="130" t="str">
        <f>'Eff Conc.'!C14</f>
        <v>N</v>
      </c>
      <c r="D14" s="248">
        <f>'Eff Conc.'!D14</f>
        <v>2.4890000000000327</v>
      </c>
      <c r="E14" s="248">
        <f>'Eff Conc.'!E14</f>
        <v>5.31</v>
      </c>
      <c r="F14" s="283">
        <f>IF(OR('Eff Conc.'!F14=0,'Eff Conc.'!F14=""), " ", 'Eff Conc.'!$D14*'Eff Conc.'!F14*3.78)</f>
        <v>324.4023216000042</v>
      </c>
      <c r="G14" s="283">
        <f>IF(OR('Eff Conc.'!G14=0,'Eff Conc.'!G14=""), " ", 'Eff Conc.'!$D14*'Eff Conc.'!G14*3.78)</f>
        <v>298.99958760000391</v>
      </c>
      <c r="H14" s="283">
        <f>IF('Eff Conc.'!H14="", " ", 'Eff Conc.'!$D14*'Eff Conc.'!H14*3.78)</f>
        <v>83.734938000001094</v>
      </c>
      <c r="I14" s="283">
        <f>IF('Eff Conc.'!I14="", " ", 'Eff Conc.'!$D14*'Eff Conc.'!I14*3.78)</f>
        <v>58.332204000000765</v>
      </c>
      <c r="J14" s="283">
        <f>IF('Eff Conc.'!J14="", " ", 'Eff Conc.'!$D14*'Eff Conc.'!J14*3.78)</f>
        <v>235.21050000000309</v>
      </c>
      <c r="K14" s="283">
        <f>IF('Eff Conc.'!K14="", " ", 'Eff Conc.'!$D14*'Eff Conc.'!K14*3.78)</f>
        <v>5.4568836000000713</v>
      </c>
      <c r="L14" s="283">
        <f>IF('Eff Conc.'!L14="", " ", 'Eff Conc.'!$D14*'Eff Conc.'!L14*3.78)</f>
        <v>53.627994000000704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44.219574000000584</v>
      </c>
      <c r="O14" s="283">
        <f>IF('Eff Conc.'!O14="", " ", 'Eff Conc.'!$D14*'Eff Conc.'!O14*3.78)</f>
        <v>43.278732000000566</v>
      </c>
      <c r="P14" s="283">
        <f>IF('Eff Conc.'!P14="", " ", 'Eff Conc.'!$E14*'Eff Conc.'!P14*3.78)</f>
        <v>84.301559999999995</v>
      </c>
      <c r="Q14" s="300">
        <f>IF('Eff Conc.'!U14="", " ", 'Eff Conc.'!$D14*'Eff Conc.'!U14*3.78)</f>
        <v>329.2947000000043</v>
      </c>
    </row>
    <row r="15" spans="1:17" ht="15" customHeight="1" x14ac:dyDescent="0.25">
      <c r="A15" s="299" t="str">
        <f>'Eff Conc.'!A15</f>
        <v>Q1 2013</v>
      </c>
      <c r="B15" s="88">
        <f>'Eff Conc.'!B15</f>
        <v>41324</v>
      </c>
      <c r="C15" s="130" t="str">
        <f>'Eff Conc.'!C15</f>
        <v>Y</v>
      </c>
      <c r="D15" s="248">
        <f>'Eff Conc.'!D15</f>
        <v>2.6620000000000346</v>
      </c>
      <c r="E15" s="248">
        <f>'Eff Conc.'!E15</f>
        <v>5.9</v>
      </c>
      <c r="F15" s="283">
        <f>IF(OR('Eff Conc.'!F15=0,'Eff Conc.'!F15=""), " ", 'Eff Conc.'!$D15*'Eff Conc.'!F15*3.78)</f>
        <v>294.85733508000379</v>
      </c>
      <c r="G15" s="283">
        <f>IF(OR('Eff Conc.'!G15=0,'Eff Conc.'!G15=""), " ", 'Eff Conc.'!$D15*'Eff Conc.'!G15*3.78)</f>
        <v>283.78873908000367</v>
      </c>
      <c r="H15" s="283">
        <f>IF('Eff Conc.'!H15="", " ", 'Eff Conc.'!$D15*'Eff Conc.'!H15*3.78)</f>
        <v>73.455228000000957</v>
      </c>
      <c r="I15" s="283">
        <f>IF('Eff Conc.'!I15="", " ", 'Eff Conc.'!$D15*'Eff Conc.'!I15*3.78)</f>
        <v>62.386632000000802</v>
      </c>
      <c r="J15" s="283">
        <f>IF('Eff Conc.'!J15="", " ", 'Eff Conc.'!$D15*'Eff Conc.'!J15*3.78)</f>
        <v>221.37192000000286</v>
      </c>
      <c r="K15" s="283">
        <f>IF('Eff Conc.'!K15="", " ", 'Eff Conc.'!$D15*'Eff Conc.'!K15*3.78)</f>
        <v>3.0187080000000394E-2</v>
      </c>
      <c r="L15" s="283">
        <f>IF('Eff Conc.'!L15="", " ", 'Eff Conc.'!$D15*'Eff Conc.'!L15*3.78)</f>
        <v>45.280620000000589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48.299328000000621</v>
      </c>
      <c r="O15" s="283">
        <f>IF('Eff Conc.'!O15="", " ", 'Eff Conc.'!$D15*'Eff Conc.'!O15*3.78)</f>
        <v>46.286856000000597</v>
      </c>
      <c r="P15" s="283">
        <f>IF('Eff Conc.'!P15="", " ", 'Eff Conc.'!$E15*'Eff Conc.'!P15*3.78)</f>
        <v>98.128800000000012</v>
      </c>
      <c r="Q15" s="300">
        <f>IF('Eff Conc.'!U15="", " ", 'Eff Conc.'!$D15*'Eff Conc.'!U15*3.78)</f>
        <v>211.30956000000273</v>
      </c>
    </row>
    <row r="16" spans="1:17" x14ac:dyDescent="0.25">
      <c r="A16" s="299" t="str">
        <f>'Eff Conc.'!A16</f>
        <v>Q1 2013</v>
      </c>
      <c r="B16" s="88">
        <f>'Eff Conc.'!B16</f>
        <v>41346</v>
      </c>
      <c r="C16" s="130" t="str">
        <f>'Eff Conc.'!C16</f>
        <v>N</v>
      </c>
      <c r="D16" s="248">
        <f>'Eff Conc.'!D16</f>
        <v>2.0750000000000455</v>
      </c>
      <c r="E16" s="248">
        <f>'Eff Conc.'!E16</f>
        <v>3.57</v>
      </c>
      <c r="F16" s="283">
        <f>IF(OR('Eff Conc.'!F16=0,'Eff Conc.'!F16=""), " ", 'Eff Conc.'!$D16*'Eff Conc.'!F16*3.78)</f>
        <v>287.85645000000636</v>
      </c>
      <c r="G16" s="283">
        <f>IF(OR('Eff Conc.'!G16=0,'Eff Conc.'!G16=""), " ", 'Eff Conc.'!$D16*'Eff Conc.'!G16*3.78)</f>
        <v>271.38510000000593</v>
      </c>
      <c r="H16" s="283">
        <f>IF('Eff Conc.'!H16="", " ", 'Eff Conc.'!$D16*'Eff Conc.'!H16*3.78)</f>
        <v>94.12200000000206</v>
      </c>
      <c r="I16" s="283">
        <f>IF('Eff Conc.'!I16="", " ", 'Eff Conc.'!$D16*'Eff Conc.'!I16*3.78)</f>
        <v>77.650650000001704</v>
      </c>
      <c r="J16" s="283">
        <f>IF('Eff Conc.'!J16="", " ", 'Eff Conc.'!$D16*'Eff Conc.'!J16*3.78)</f>
        <v>188.24400000000412</v>
      </c>
      <c r="K16" s="283">
        <f>IF('Eff Conc.'!K16="", " ", 'Eff Conc.'!$D16*'Eff Conc.'!K16*3.78)</f>
        <v>5.4904500000001191</v>
      </c>
      <c r="L16" s="283">
        <f>IF('Eff Conc.'!L16="", " ", 'Eff Conc.'!$D16*'Eff Conc.'!L16*3.78)</f>
        <v>71.375850000001549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47.06100000000103</v>
      </c>
      <c r="O16" s="283">
        <f>IF('Eff Conc.'!O16="", " ", 'Eff Conc.'!$D16*'Eff Conc.'!O16*3.78)</f>
        <v>39.217500000000861</v>
      </c>
      <c r="P16" s="283">
        <f>IF('Eff Conc.'!P16="", " ", 'Eff Conc.'!$E16*'Eff Conc.'!P16*3.78)</f>
        <v>64.774079999999998</v>
      </c>
      <c r="Q16" s="300">
        <f>IF('Eff Conc.'!U16="", " ", 'Eff Conc.'!$D16*'Eff Conc.'!U16*3.78)</f>
        <v>188.24400000000412</v>
      </c>
    </row>
    <row r="17" spans="1:17" x14ac:dyDescent="0.25">
      <c r="A17" s="299" t="str">
        <f>'Eff Conc.'!A17</f>
        <v>Q1 2013</v>
      </c>
      <c r="B17" s="88">
        <f>'Eff Conc.'!B17</f>
        <v>41353</v>
      </c>
      <c r="C17" s="130" t="str">
        <f>'Eff Conc.'!C17</f>
        <v>Y</v>
      </c>
      <c r="D17" s="248">
        <f>'Eff Conc.'!D17</f>
        <v>2.6800000000000637</v>
      </c>
      <c r="E17" s="248">
        <f>'Eff Conc.'!E17</f>
        <v>5.23</v>
      </c>
      <c r="F17" s="283">
        <f>IF(OR('Eff Conc.'!F17=0,'Eff Conc.'!F17=""), " ", 'Eff Conc.'!$D17*'Eff Conc.'!F17*3.78)</f>
        <v>313.73848800000741</v>
      </c>
      <c r="G17" s="283">
        <f>IF(OR('Eff Conc.'!G17=0,'Eff Conc.'!G17=""), " ", 'Eff Conc.'!$D17*'Eff Conc.'!G17*3.78)</f>
        <v>275.2429680000065</v>
      </c>
      <c r="H17" s="283">
        <f>IF('Eff Conc.'!H17="", " ", 'Eff Conc.'!$D17*'Eff Conc.'!H17*3.78)</f>
        <v>75.978000000001799</v>
      </c>
      <c r="I17" s="283">
        <f>IF('Eff Conc.'!I17="", " ", 'Eff Conc.'!$D17*'Eff Conc.'!I17*3.78)</f>
        <v>37.482480000000891</v>
      </c>
      <c r="J17" s="283">
        <f>IF('Eff Conc.'!J17="", " ", 'Eff Conc.'!$D17*'Eff Conc.'!J17*3.78)</f>
        <v>232.99920000000552</v>
      </c>
      <c r="K17" s="283">
        <f>IF('Eff Conc.'!K17="", " ", 'Eff Conc.'!$D17*'Eff Conc.'!K17*3.78)</f>
        <v>4.7612880000001123</v>
      </c>
      <c r="L17" s="283">
        <f>IF('Eff Conc.'!L17="", " ", 'Eff Conc.'!$D17*'Eff Conc.'!L17*3.78)</f>
        <v>48.625920000001152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55.71720000000132</v>
      </c>
      <c r="O17" s="283">
        <f>IF('Eff Conc.'!O17="", " ", 'Eff Conc.'!$D17*'Eff Conc.'!O17*3.78)</f>
        <v>49.638960000001177</v>
      </c>
      <c r="P17" s="283">
        <f>IF('Eff Conc.'!P17="", " ", 'Eff Conc.'!$E17*'Eff Conc.'!P17*3.78)</f>
        <v>90.939239999999998</v>
      </c>
      <c r="Q17" s="300">
        <f>IF('Eff Conc.'!U17="", " ", 'Eff Conc.'!$D17*'Eff Conc.'!U17*3.78)</f>
        <v>162.08640000000383</v>
      </c>
    </row>
    <row r="18" spans="1:17" x14ac:dyDescent="0.25">
      <c r="A18" s="299" t="str">
        <f>'Eff Conc.'!A18</f>
        <v>Q2 2013</v>
      </c>
      <c r="B18" s="88">
        <f>'Eff Conc.'!B18</f>
        <v>41380</v>
      </c>
      <c r="C18" s="130" t="str">
        <f>'Eff Conc.'!C18</f>
        <v>N</v>
      </c>
      <c r="D18" s="248">
        <f>'Eff Conc.'!D18</f>
        <v>2.0629999999998745</v>
      </c>
      <c r="E18" s="248">
        <f>'Eff Conc.'!E18</f>
        <v>4.34</v>
      </c>
      <c r="F18" s="283">
        <f>IF(OR('Eff Conc.'!F18=0,'Eff Conc.'!F18=""), " ", 'Eff Conc.'!$D18*'Eff Conc.'!F18*3.78)</f>
        <v>214.83875699998691</v>
      </c>
      <c r="G18" s="283">
        <f>IF(OR('Eff Conc.'!G18=0,'Eff Conc.'!G18=""), " ", 'Eff Conc.'!$D18*'Eff Conc.'!G18*3.78)</f>
        <v>194.56359299998815</v>
      </c>
      <c r="H18" s="283">
        <f>IF('Eff Conc.'!H18="", " ", 'Eff Conc.'!$D18*'Eff Conc.'!H18*3.78)</f>
        <v>55.366793999996624</v>
      </c>
      <c r="I18" s="283">
        <f>IF('Eff Conc.'!I18="", " ", 'Eff Conc.'!$D18*'Eff Conc.'!I18*3.78)</f>
        <v>35.091629999997863</v>
      </c>
      <c r="J18" s="283">
        <f>IF('Eff Conc.'!J18="", " ", 'Eff Conc.'!$D18*'Eff Conc.'!J18*3.78)</f>
        <v>155.96279999999049</v>
      </c>
      <c r="K18" s="283">
        <f>IF('Eff Conc.'!K18="", " ", 'Eff Conc.'!$D18*'Eff Conc.'!K18*3.78)</f>
        <v>3.5091629999997864</v>
      </c>
      <c r="L18" s="283">
        <f>IF('Eff Conc.'!L18="", " ", 'Eff Conc.'!$D18*'Eff Conc.'!L18*3.78)</f>
        <v>25.733861999998432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38.990699999997624</v>
      </c>
      <c r="O18" s="283">
        <f>IF('Eff Conc.'!O18="", " ", 'Eff Conc.'!$D18*'Eff Conc.'!O18*3.78)</f>
        <v>35.091629999997863</v>
      </c>
      <c r="P18" s="283">
        <f>IF('Eff Conc.'!P18="", " ", 'Eff Conc.'!$E18*'Eff Conc.'!P18*3.78)</f>
        <v>70.542359999999988</v>
      </c>
      <c r="Q18" s="300">
        <f>IF('Eff Conc.'!U18="", " ", 'Eff Conc.'!$D18*'Eff Conc.'!U18*3.78)</f>
        <v>77.981399999995247</v>
      </c>
    </row>
    <row r="19" spans="1:17" x14ac:dyDescent="0.25">
      <c r="A19" s="299" t="str">
        <f>'Eff Conc.'!A19</f>
        <v>Q2 2013</v>
      </c>
      <c r="B19" s="88">
        <f>'Eff Conc.'!B19</f>
        <v>41396</v>
      </c>
      <c r="C19" s="130" t="str">
        <f>'Eff Conc.'!C19</f>
        <v>N</v>
      </c>
      <c r="D19" s="248">
        <f>'Eff Conc.'!D19</f>
        <v>1.9250000000001819</v>
      </c>
      <c r="E19" s="248">
        <f>'Eff Conc.'!E19</f>
        <v>4.5</v>
      </c>
      <c r="F19" s="283">
        <f>IF(OR('Eff Conc.'!F19=0,'Eff Conc.'!F19=""), " ", 'Eff Conc.'!$D19*'Eff Conc.'!F19*3.78)</f>
        <v>221.13283500002089</v>
      </c>
      <c r="G19" s="283">
        <f>IF(OR('Eff Conc.'!G19=0,'Eff Conc.'!G19=""), " ", 'Eff Conc.'!$D19*'Eff Conc.'!G19*3.78)</f>
        <v>208.7627850000197</v>
      </c>
      <c r="H19" s="283">
        <f>IF('Eff Conc.'!H19="", " ", 'Eff Conc.'!$D19*'Eff Conc.'!H19*3.78)</f>
        <v>50.935500000004808</v>
      </c>
      <c r="I19" s="283">
        <f>IF('Eff Conc.'!I19="", " ", 'Eff Conc.'!$D19*'Eff Conc.'!I19*3.78)</f>
        <v>38.565450000003636</v>
      </c>
      <c r="J19" s="283">
        <f>IF('Eff Conc.'!J19="", " ", 'Eff Conc.'!$D19*'Eff Conc.'!J19*3.78)</f>
        <v>167.3595000000158</v>
      </c>
      <c r="K19" s="283">
        <f>IF('Eff Conc.'!K19="", " ", 'Eff Conc.'!$D19*'Eff Conc.'!K19*3.78)</f>
        <v>2.8378350000002683</v>
      </c>
      <c r="L19" s="283">
        <f>IF('Eff Conc.'!L19="", " ", 'Eff Conc.'!$D19*'Eff Conc.'!L19*3.78)</f>
        <v>29.106000000002748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34.927200000003296</v>
      </c>
      <c r="O19" s="283">
        <f>IF('Eff Conc.'!O19="", " ", 'Eff Conc.'!$D19*'Eff Conc.'!O19*3.78)</f>
        <v>30.561300000002888</v>
      </c>
      <c r="P19" s="283">
        <f>IF('Eff Conc.'!P19="", " ", 'Eff Conc.'!$E19*'Eff Conc.'!P19*3.78)</f>
        <v>79.947000000000003</v>
      </c>
      <c r="Q19" s="300">
        <f>IF('Eff Conc.'!U19="", " ", 'Eff Conc.'!$D19*'Eff Conc.'!U19*3.78)</f>
        <v>138.25350000001305</v>
      </c>
    </row>
    <row r="20" spans="1:17" x14ac:dyDescent="0.25">
      <c r="A20" s="299" t="str">
        <f>'Eff Conc.'!A20</f>
        <v>Q2 2013</v>
      </c>
      <c r="B20" s="88">
        <f>'Eff Conc.'!B20</f>
        <v>41431</v>
      </c>
      <c r="C20" s="130" t="str">
        <f>'Eff Conc.'!C20</f>
        <v>N</v>
      </c>
      <c r="D20" s="248">
        <f>'Eff Conc.'!D20</f>
        <v>1.9769999999998618</v>
      </c>
      <c r="E20" s="248">
        <f>'Eff Conc.'!E20</f>
        <v>4.3099999999999996</v>
      </c>
      <c r="F20" s="283">
        <f>IF(OR('Eff Conc.'!F20=0,'Eff Conc.'!F20=""), " ", 'Eff Conc.'!$D20*'Eff Conc.'!F20*3.78)</f>
        <v>325.67595479997721</v>
      </c>
      <c r="G20" s="283">
        <f>IF(OR('Eff Conc.'!G20=0,'Eff Conc.'!G20=""), " ", 'Eff Conc.'!$D20*'Eff Conc.'!G20*3.78)</f>
        <v>303.25677479997876</v>
      </c>
      <c r="H20" s="283">
        <f>IF('Eff Conc.'!H20="", " ", 'Eff Conc.'!$D20*'Eff Conc.'!H20*3.78)</f>
        <v>156.93425999998902</v>
      </c>
      <c r="I20" s="283">
        <f>IF('Eff Conc.'!I20="", " ", 'Eff Conc.'!$D20*'Eff Conc.'!I20*3.78)</f>
        <v>134.51507999999058</v>
      </c>
      <c r="J20" s="283">
        <f>IF('Eff Conc.'!J20="", " ", 'Eff Conc.'!$D20*'Eff Conc.'!J20*3.78)</f>
        <v>164.40731999998849</v>
      </c>
      <c r="K20" s="283">
        <f>IF('Eff Conc.'!K20="", " ", 'Eff Conc.'!$D20*'Eff Conc.'!K20*3.78)</f>
        <v>4.3343747999996962</v>
      </c>
      <c r="L20" s="283">
        <f>IF('Eff Conc.'!L20="", " ", 'Eff Conc.'!$D20*'Eff Conc.'!L20*3.78)</f>
        <v>112.09589999999216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48.5748899999966</v>
      </c>
      <c r="O20" s="283">
        <f>IF('Eff Conc.'!O20="", " ", 'Eff Conc.'!$D20*'Eff Conc.'!O20*3.78)</f>
        <v>42.596441999997019</v>
      </c>
      <c r="P20" s="283">
        <f>IF('Eff Conc.'!P20="", " ", 'Eff Conc.'!$E20*'Eff Conc.'!P20*3.78)</f>
        <v>89.604899999999986</v>
      </c>
      <c r="Q20" s="300">
        <f>IF('Eff Conc.'!U20="", " ", 'Eff Conc.'!$D20*'Eff Conc.'!U20*3.78)</f>
        <v>269.03015999998115</v>
      </c>
    </row>
    <row r="21" spans="1:17" ht="15" customHeight="1" x14ac:dyDescent="0.25">
      <c r="A21" s="299" t="str">
        <f>'Eff Conc.'!A21</f>
        <v>Q3 2013</v>
      </c>
      <c r="B21" s="88">
        <f>'Eff Conc.'!B21</f>
        <v>41472</v>
      </c>
      <c r="C21" s="130" t="str">
        <f>'Eff Conc.'!C21</f>
        <v>N</v>
      </c>
      <c r="D21" s="248">
        <f>'Eff Conc.'!D21</f>
        <v>1.9010000000002947</v>
      </c>
      <c r="E21" s="248">
        <f>'Eff Conc.'!E21</f>
        <v>3.79</v>
      </c>
      <c r="F21" s="283">
        <f>IF(OR('Eff Conc.'!F21=0,'Eff Conc.'!F21=""), " ", 'Eff Conc.'!$D21*'Eff Conc.'!F21*3.78)</f>
        <v>234.18457020003632</v>
      </c>
      <c r="G21" s="283">
        <f>IF(OR('Eff Conc.'!G21=0,'Eff Conc.'!G21=""), " ", 'Eff Conc.'!$D21*'Eff Conc.'!G21*3.78)</f>
        <v>219.81301020003406</v>
      </c>
      <c r="H21" s="283">
        <f>IF('Eff Conc.'!H21="", " ", 'Eff Conc.'!$D21*'Eff Conc.'!H21*3.78)</f>
        <v>114.97248000001781</v>
      </c>
      <c r="I21" s="283">
        <f>IF('Eff Conc.'!I21="", " ", 'Eff Conc.'!$D21*'Eff Conc.'!I21*3.78)</f>
        <v>100.60092000001559</v>
      </c>
      <c r="J21" s="283">
        <f>IF('Eff Conc.'!J21="", " ", 'Eff Conc.'!$D21*'Eff Conc.'!J21*3.78)</f>
        <v>114.97248000001781</v>
      </c>
      <c r="K21" s="283">
        <f>IF('Eff Conc.'!K21="", " ", 'Eff Conc.'!$D21*'Eff Conc.'!K21*3.78)</f>
        <v>4.2396102000006568</v>
      </c>
      <c r="L21" s="283">
        <f>IF('Eff Conc.'!L21="", " ", 'Eff Conc.'!$D21*'Eff Conc.'!L21*3.78)</f>
        <v>79.043580000012255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41.677524000006457</v>
      </c>
      <c r="O21" s="283">
        <f>IF('Eff Conc.'!O21="", " ", 'Eff Conc.'!$D21*'Eff Conc.'!O21*3.78)</f>
        <v>36.647478000005677</v>
      </c>
      <c r="P21" s="283">
        <f>IF('Eff Conc.'!P21="", " ", 'Eff Conc.'!$E21*'Eff Conc.'!P21*3.78)</f>
        <v>65.900519999999986</v>
      </c>
      <c r="Q21" s="300">
        <f>IF('Eff Conc.'!U21="", " ", 'Eff Conc.'!$D21*'Eff Conc.'!U21*3.78)</f>
        <v>100.60092000001559</v>
      </c>
    </row>
    <row r="22" spans="1:17" x14ac:dyDescent="0.25">
      <c r="A22" s="299" t="str">
        <f>'Eff Conc.'!A22</f>
        <v>Q3 2013</v>
      </c>
      <c r="B22" s="88">
        <f>'Eff Conc.'!B22</f>
        <v>41506</v>
      </c>
      <c r="C22" s="130" t="str">
        <f>'Eff Conc.'!C22</f>
        <v>N</v>
      </c>
      <c r="D22" s="248">
        <f>'Eff Conc.'!D22</f>
        <v>2.0199999999999818</v>
      </c>
      <c r="E22" s="248">
        <f>'Eff Conc.'!E22</f>
        <v>3.95</v>
      </c>
      <c r="F22" s="283">
        <f>IF(OR('Eff Conc.'!F22=0,'Eff Conc.'!F22=""), " ", 'Eff Conc.'!$D22*'Eff Conc.'!F22*3.78)</f>
        <v>158.05691999999857</v>
      </c>
      <c r="G22" s="283">
        <f>IF(OR('Eff Conc.'!G22=0,'Eff Conc.'!G22=""), " ", 'Eff Conc.'!$D22*'Eff Conc.'!G22*3.78)</f>
        <v>142.02215999999868</v>
      </c>
      <c r="H22" s="283">
        <f>IF('Eff Conc.'!H22="", " ", 'Eff Conc.'!$D22*'Eff Conc.'!H22*3.78)</f>
        <v>55.739879999999495</v>
      </c>
      <c r="I22" s="283">
        <f>IF('Eff Conc.'!I22="", " ", 'Eff Conc.'!$D22*'Eff Conc.'!I22*3.78)</f>
        <v>39.705119999999638</v>
      </c>
      <c r="J22" s="283">
        <f>IF('Eff Conc.'!J22="", " ", 'Eff Conc.'!$D22*'Eff Conc.'!J22*3.78)</f>
        <v>99.262799999999103</v>
      </c>
      <c r="K22" s="283">
        <f>IF('Eff Conc.'!K22="", " ", 'Eff Conc.'!$D22*'Eff Conc.'!K22*3.78)</f>
        <v>3.0542399999999725</v>
      </c>
      <c r="L22" s="283">
        <f>IF('Eff Conc.'!L22="", " ", 'Eff Conc.'!$D22*'Eff Conc.'!L22*3.78)</f>
        <v>25.197479999999771</v>
      </c>
      <c r="M22" s="283" t="str">
        <f>IF('Eff Conc.'!M22="", " ", 'Eff Conc.'!$D22*'Eff Conc.'!M22*3.78)</f>
        <v xml:space="preserve"> </v>
      </c>
      <c r="N22" s="283">
        <f>IF('Eff Conc.'!N22="", " ", 'Eff Conc.'!$D22*'Eff Conc.'!N22*3.78)</f>
        <v>40.468679999999637</v>
      </c>
      <c r="O22" s="283">
        <f>IF('Eff Conc.'!O22="", " ", 'Eff Conc.'!$D22*'Eff Conc.'!O22*3.78)</f>
        <v>47.340719999999571</v>
      </c>
      <c r="P22" s="283">
        <f>IF('Eff Conc.'!P22="", " ", 'Eff Conc.'!$E22*'Eff Conc.'!P22*3.78)</f>
        <v>64.203299999999999</v>
      </c>
      <c r="Q22" s="300">
        <f>IF('Eff Conc.'!U22="", " ", 'Eff Conc.'!$D22*'Eff Conc.'!U22*3.78)</f>
        <v>167.98319999999848</v>
      </c>
    </row>
    <row r="23" spans="1:17" x14ac:dyDescent="0.25">
      <c r="A23" s="299" t="str">
        <f>'Eff Conc.'!A23</f>
        <v>Q3 2013</v>
      </c>
      <c r="B23" s="88">
        <f>'Eff Conc.'!B23</f>
        <v>41529</v>
      </c>
      <c r="C23" s="130" t="str">
        <f>'Eff Conc.'!C23</f>
        <v>N</v>
      </c>
      <c r="D23" s="248">
        <f>'Eff Conc.'!D23</f>
        <v>1.9400000000000546</v>
      </c>
      <c r="E23" s="248">
        <f>'Eff Conc.'!E23</f>
        <v>4.25</v>
      </c>
      <c r="F23" s="283">
        <f>IF(OR('Eff Conc.'!F23=0,'Eff Conc.'!F23=""), " ", 'Eff Conc.'!$D23*'Eff Conc.'!F23*3.78)</f>
        <v>180.54338400000509</v>
      </c>
      <c r="G23" s="283">
        <f>IF(OR('Eff Conc.'!G23=0,'Eff Conc.'!G23=""), " ", 'Eff Conc.'!$D23*'Eff Conc.'!G23*3.78)</f>
        <v>164.41034400000464</v>
      </c>
      <c r="H23" s="283">
        <f>IF('Eff Conc.'!H23="", " ", 'Eff Conc.'!$D23*'Eff Conc.'!H23*3.78)</f>
        <v>60.13224000000168</v>
      </c>
      <c r="I23" s="283">
        <f>IF('Eff Conc.'!I23="", " ", 'Eff Conc.'!$D23*'Eff Conc.'!I23*3.78)</f>
        <v>43.999200000001238</v>
      </c>
      <c r="J23" s="283">
        <f>IF('Eff Conc.'!J23="", " ", 'Eff Conc.'!$D23*'Eff Conc.'!J23*3.78)</f>
        <v>117.33120000000329</v>
      </c>
      <c r="K23" s="283">
        <f>IF('Eff Conc.'!K23="", " ", 'Eff Conc.'!$D23*'Eff Conc.'!K23*3.78)</f>
        <v>3.0799440000000864</v>
      </c>
      <c r="L23" s="283">
        <f>IF('Eff Conc.'!L23="", " ", 'Eff Conc.'!$D23*'Eff Conc.'!L23*3.78)</f>
        <v>26.399520000000742</v>
      </c>
      <c r="M23" s="283" t="str">
        <f>IF('Eff Conc.'!M23="", " ", 'Eff Conc.'!$D23*'Eff Conc.'!M23*3.78)</f>
        <v xml:space="preserve"> </v>
      </c>
      <c r="N23" s="283">
        <f>IF('Eff Conc.'!N23="", " ", 'Eff Conc.'!$D23*'Eff Conc.'!N23*3.78)</f>
        <v>42.532560000001197</v>
      </c>
      <c r="O23" s="283">
        <f>IF('Eff Conc.'!O23="", " ", 'Eff Conc.'!$D23*'Eff Conc.'!O23*3.78)</f>
        <v>35.932680000001014</v>
      </c>
      <c r="P23" s="283">
        <f>IF('Eff Conc.'!P23="", " ", 'Eff Conc.'!$E23*'Eff Conc.'!P23*3.78)</f>
        <v>73.898999999999987</v>
      </c>
      <c r="Q23" s="300">
        <f>IF('Eff Conc.'!U23="", " ", 'Eff Conc.'!$D23*'Eff Conc.'!U23*3.78)</f>
        <v>234.66240000000658</v>
      </c>
    </row>
    <row r="24" spans="1:17" x14ac:dyDescent="0.25">
      <c r="A24" s="299" t="str">
        <f>'Eff Conc.'!A24</f>
        <v>Q4 2013</v>
      </c>
      <c r="B24" s="88">
        <f>'Eff Conc.'!B24</f>
        <v>41549</v>
      </c>
      <c r="C24" s="130" t="str">
        <f>'Eff Conc.'!C24</f>
        <v>N</v>
      </c>
      <c r="D24" s="248">
        <f>'Eff Conc.'!D24</f>
        <v>1.93</v>
      </c>
      <c r="E24" s="248">
        <f>'Eff Conc.'!E24</f>
        <v>4.32</v>
      </c>
      <c r="F24" s="283">
        <f>IF(OR('Eff Conc.'!F24=0,'Eff Conc.'!F24=""), " ", 'Eff Conc.'!$D24*'Eff Conc.'!F24*3.78)</f>
        <v>244.541808</v>
      </c>
      <c r="G24" s="283">
        <f>IF(OR('Eff Conc.'!G24=0,'Eff Conc.'!G24=""), " ", 'Eff Conc.'!$D24*'Eff Conc.'!G24*3.78)</f>
        <v>251.83720800000003</v>
      </c>
      <c r="H24" s="283">
        <f>IF('Eff Conc.'!H24="", " ", 'Eff Conc.'!$D24*'Eff Conc.'!H24*3.78)</f>
        <v>116.72639999999998</v>
      </c>
      <c r="I24" s="283">
        <f>IF('Eff Conc.'!I24="", " ", 'Eff Conc.'!$D24*'Eff Conc.'!I24*3.78)</f>
        <v>124.0218</v>
      </c>
      <c r="J24" s="283">
        <f>IF('Eff Conc.'!J24="", " ", 'Eff Conc.'!$D24*'Eff Conc.'!J24*3.78)</f>
        <v>124.0218</v>
      </c>
      <c r="K24" s="283">
        <f>IF('Eff Conc.'!K24="", " ", 'Eff Conc.'!$D24*'Eff Conc.'!K24*3.78)</f>
        <v>3.7936079999999999</v>
      </c>
      <c r="L24" s="283">
        <f>IF('Eff Conc.'!L24="", " ", 'Eff Conc.'!$D24*'Eff Conc.'!L24*3.78)</f>
        <v>70.035839999999993</v>
      </c>
      <c r="M24" s="283" t="str">
        <f>IF('Eff Conc.'!M24="", " ", 'Eff Conc.'!$D24*'Eff Conc.'!M24*3.78)</f>
        <v xml:space="preserve"> </v>
      </c>
      <c r="N24" s="283">
        <f>IF('Eff Conc.'!N24="", " ", 'Eff Conc.'!$D24*'Eff Conc.'!N24*3.78)</f>
        <v>44.501939999999998</v>
      </c>
      <c r="O24" s="283">
        <f>IF('Eff Conc.'!O24="", " ", 'Eff Conc.'!$D24*'Eff Conc.'!O24*3.78)</f>
        <v>39.395159999999997</v>
      </c>
      <c r="P24" s="283">
        <f>IF('Eff Conc.'!P24="", " ", 'Eff Conc.'!$E24*'Eff Conc.'!P24*3.78)</f>
        <v>78.382080000000002</v>
      </c>
      <c r="Q24" s="300">
        <f>IF('Eff Conc.'!U24="", " ", 'Eff Conc.'!$D24*'Eff Conc.'!U24*3.78)</f>
        <v>189.68039999999999</v>
      </c>
    </row>
    <row r="25" spans="1:17" x14ac:dyDescent="0.25">
      <c r="A25" s="299" t="str">
        <f>'Eff Conc.'!A25</f>
        <v>Q4 2013</v>
      </c>
      <c r="B25" s="88">
        <f>'Eff Conc.'!B25</f>
        <v>41583</v>
      </c>
      <c r="C25" s="130" t="str">
        <f>'Eff Conc.'!C25</f>
        <v>N</v>
      </c>
      <c r="D25" s="248">
        <f>'Eff Conc.'!D25</f>
        <v>1.94</v>
      </c>
      <c r="E25" s="248">
        <f>'Eff Conc.'!E25</f>
        <v>4.25</v>
      </c>
      <c r="F25" s="283">
        <f>IF(OR('Eff Conc.'!F25=0,'Eff Conc.'!F25=""), " ", 'Eff Conc.'!$D25*'Eff Conc.'!F25*3.78)</f>
        <v>233.04909599999999</v>
      </c>
      <c r="G25" s="283">
        <f>IF(OR('Eff Conc.'!G25=0,'Eff Conc.'!G25=""), " ", 'Eff Conc.'!$D25*'Eff Conc.'!G25*3.78)</f>
        <v>218.38269600000001</v>
      </c>
      <c r="H25" s="283">
        <f>IF('Eff Conc.'!H25="", " ", 'Eff Conc.'!$D25*'Eff Conc.'!H25*3.78)</f>
        <v>102.6648</v>
      </c>
      <c r="I25" s="283">
        <f>IF('Eff Conc.'!I25="", " ", 'Eff Conc.'!$D25*'Eff Conc.'!I25*3.78)</f>
        <v>87.998400000000004</v>
      </c>
      <c r="J25" s="283">
        <f>IF('Eff Conc.'!J25="", " ", 'Eff Conc.'!$D25*'Eff Conc.'!J25*3.78)</f>
        <v>124.66439999999999</v>
      </c>
      <c r="K25" s="283">
        <f>IF('Eff Conc.'!K25="", " ", 'Eff Conc.'!$D25*'Eff Conc.'!K25*3.78)</f>
        <v>5.7198960000000003</v>
      </c>
      <c r="L25" s="283">
        <f>IF('Eff Conc.'!L25="", " ", 'Eff Conc.'!$D25*'Eff Conc.'!L25*3.78)</f>
        <v>80.665199999999999</v>
      </c>
      <c r="M25" s="283" t="str">
        <f>IF('Eff Conc.'!M25="", " ", 'Eff Conc.'!$D25*'Eff Conc.'!M25*3.78)</f>
        <v xml:space="preserve"> </v>
      </c>
      <c r="N25" s="283">
        <f>IF('Eff Conc.'!N25="", " ", 'Eff Conc.'!$D25*'Eff Conc.'!N25*3.78)</f>
        <v>45.46584</v>
      </c>
      <c r="O25" s="283">
        <f>IF('Eff Conc.'!O25="", " ", 'Eff Conc.'!$D25*'Eff Conc.'!O25*3.78)</f>
        <v>40.332599999999999</v>
      </c>
      <c r="P25" s="283">
        <f>IF('Eff Conc.'!P25="", " ", 'Eff Conc.'!$E25*'Eff Conc.'!P25*3.78)</f>
        <v>78.718500000000006</v>
      </c>
      <c r="Q25" s="300">
        <f>IF('Eff Conc.'!U25="", " ", 'Eff Conc.'!$D25*'Eff Conc.'!U25*3.78)</f>
        <v>227.32919999999999</v>
      </c>
    </row>
    <row r="26" spans="1:17" x14ac:dyDescent="0.25">
      <c r="A26" s="299" t="str">
        <f>'Eff Conc.'!A26</f>
        <v>Q4 2013</v>
      </c>
      <c r="B26" s="88">
        <f>'Eff Conc.'!B26</f>
        <v>41625</v>
      </c>
      <c r="C26" s="130" t="str">
        <f>'Eff Conc.'!C26</f>
        <v>N</v>
      </c>
      <c r="D26" s="248">
        <f>'Eff Conc.'!D26</f>
        <v>1.96</v>
      </c>
      <c r="E26" s="248">
        <f>'Eff Conc.'!E26</f>
        <v>4.01</v>
      </c>
      <c r="F26" s="283">
        <f>IF(OR('Eff Conc.'!F26=0,'Eff Conc.'!F26=""), " ", 'Eff Conc.'!$D26*'Eff Conc.'!F26*3.78)</f>
        <v>210.92853599999998</v>
      </c>
      <c r="G26" s="283">
        <f>IF(OR('Eff Conc.'!G26=0,'Eff Conc.'!G26=""), " ", 'Eff Conc.'!$D26*'Eff Conc.'!G26*3.78)</f>
        <v>205.74237600000001</v>
      </c>
      <c r="H26" s="283">
        <f>IF('Eff Conc.'!H26="", " ", 'Eff Conc.'!$D26*'Eff Conc.'!H26*3.78)</f>
        <v>71.865359999999981</v>
      </c>
      <c r="I26" s="283">
        <f>IF('Eff Conc.'!I26="", " ", 'Eff Conc.'!$D26*'Eff Conc.'!I26*3.78)</f>
        <v>66.679199999999994</v>
      </c>
      <c r="J26" s="283">
        <f>IF('Eff Conc.'!J26="", " ", 'Eff Conc.'!$D26*'Eff Conc.'!J26*3.78)</f>
        <v>133.35839999999999</v>
      </c>
      <c r="K26" s="283">
        <f>IF('Eff Conc.'!K26="", " ", 'Eff Conc.'!$D26*'Eff Conc.'!K26*3.78)</f>
        <v>5.7047759999999998</v>
      </c>
      <c r="L26" s="283">
        <f>IF('Eff Conc.'!L26="", " ", 'Eff Conc.'!$D26*'Eff Conc.'!L26*3.78)</f>
        <v>52.602479999999993</v>
      </c>
      <c r="M26" s="283" t="str">
        <f>IF('Eff Conc.'!M26="", " ", 'Eff Conc.'!$D26*'Eff Conc.'!M26*3.78)</f>
        <v xml:space="preserve"> </v>
      </c>
      <c r="N26" s="283">
        <f>IF('Eff Conc.'!N26="", " ", 'Eff Conc.'!$D26*'Eff Conc.'!N26*3.78)</f>
        <v>44.452799999999996</v>
      </c>
      <c r="O26" s="283">
        <f>IF('Eff Conc.'!O26="", " ", 'Eff Conc.'!$D26*'Eff Conc.'!O26*3.78)</f>
        <v>39.266639999999995</v>
      </c>
      <c r="P26" s="283">
        <f>IF('Eff Conc.'!P26="", " ", 'Eff Conc.'!$E26*'Eff Conc.'!P26*3.78)</f>
        <v>78.82056</v>
      </c>
      <c r="Q26" s="300">
        <f>IF('Eff Conc.'!U26="", " ", 'Eff Conc.'!$D26*'Eff Conc.'!U26*3.78)</f>
        <v>125.94959999999999</v>
      </c>
    </row>
    <row r="27" spans="1:17" ht="15" customHeight="1" x14ac:dyDescent="0.25">
      <c r="A27" s="299" t="str">
        <f>'Eff Conc.'!A27</f>
        <v>Q1 2014</v>
      </c>
      <c r="B27" s="88">
        <f>'Eff Conc.'!B27</f>
        <v>41648</v>
      </c>
      <c r="C27" s="130" t="str">
        <f>'Eff Conc.'!C27</f>
        <v>N</v>
      </c>
      <c r="D27" s="248">
        <f>'Eff Conc.'!D27</f>
        <v>1.9849999999996726</v>
      </c>
      <c r="E27" s="248">
        <f>'Eff Conc.'!E27</f>
        <v>5.41</v>
      </c>
      <c r="F27" s="283">
        <f>IF(OR('Eff Conc.'!F27=0,'Eff Conc.'!F27=""), " ", 'Eff Conc.'!$D27*'Eff Conc.'!F27*3.78)</f>
        <v>231.5518379999618</v>
      </c>
      <c r="G27" s="283">
        <f>IF(OR('Eff Conc.'!G27=0,'Eff Conc.'!G27=""), " ", 'Eff Conc.'!$D27*'Eff Conc.'!G27*3.78)</f>
        <v>211.29292799996514</v>
      </c>
      <c r="H27" s="283">
        <f>IF('Eff Conc.'!H27="", " ", 'Eff Conc.'!$D27*'Eff Conc.'!H27*3.78)</f>
        <v>82.536299999986383</v>
      </c>
      <c r="I27" s="283">
        <f>IF('Eff Conc.'!I27="", " ", 'Eff Conc.'!$D27*'Eff Conc.'!I27*3.78)</f>
        <v>62.277389999989722</v>
      </c>
      <c r="J27" s="283">
        <f>IF('Eff Conc.'!J27="", " ", 'Eff Conc.'!$D27*'Eff Conc.'!J27*3.78)</f>
        <v>142.56269999997647</v>
      </c>
      <c r="K27" s="283">
        <f>IF('Eff Conc.'!K27="", " ", 'Eff Conc.'!$D27*'Eff Conc.'!K27*3.78)</f>
        <v>6.4528379999989349</v>
      </c>
      <c r="L27" s="283">
        <f>IF('Eff Conc.'!L27="", " ", 'Eff Conc.'!$D27*'Eff Conc.'!L27*3.78)</f>
        <v>63.0277199999896</v>
      </c>
      <c r="M27" s="283" t="str">
        <f>IF('Eff Conc.'!M27="", " ", 'Eff Conc.'!$D27*'Eff Conc.'!M27*3.78)</f>
        <v xml:space="preserve"> </v>
      </c>
      <c r="N27" s="283">
        <f>IF('Eff Conc.'!N27="", " ", 'Eff Conc.'!$D27*'Eff Conc.'!N27*3.78)</f>
        <v>45.019799999992571</v>
      </c>
      <c r="O27" s="283">
        <f>IF('Eff Conc.'!O27="", " ", 'Eff Conc.'!$D27*'Eff Conc.'!O27*3.78)</f>
        <v>39.767489999993437</v>
      </c>
      <c r="P27" s="283">
        <f>IF('Eff Conc.'!P27="", " ", 'Eff Conc.'!$E27*'Eff Conc.'!P27*3.78)</f>
        <v>98.15903999999999</v>
      </c>
      <c r="Q27" s="300">
        <f>IF('Eff Conc.'!U27="", " ", 'Eff Conc.'!$D27*'Eff Conc.'!U27*3.78)</f>
        <v>247.60889999995914</v>
      </c>
    </row>
    <row r="28" spans="1:17" ht="15" customHeight="1" x14ac:dyDescent="0.25">
      <c r="A28" s="299" t="str">
        <f>'Eff Conc.'!A28</f>
        <v>Q1 2014</v>
      </c>
      <c r="B28" s="88">
        <f>'Eff Conc.'!B28</f>
        <v>41676</v>
      </c>
      <c r="C28" s="130" t="str">
        <f>'Eff Conc.'!C28</f>
        <v>N</v>
      </c>
      <c r="D28" s="248">
        <f>'Eff Conc.'!D28</f>
        <v>3.49</v>
      </c>
      <c r="E28" s="248">
        <f>'Eff Conc.'!E28</f>
        <v>12.07</v>
      </c>
      <c r="F28" s="283">
        <f>IF(OR('Eff Conc.'!F28=0,'Eff Conc.'!F28=""), " ", 'Eff Conc.'!$D28*'Eff Conc.'!F28*3.78)</f>
        <v>434.02337999999997</v>
      </c>
      <c r="G28" s="283">
        <f>IF(OR('Eff Conc.'!G28=0,'Eff Conc.'!G28=""), " ", 'Eff Conc.'!$D28*'Eff Conc.'!G28*3.78)</f>
        <v>440.61948000000001</v>
      </c>
      <c r="H28" s="283">
        <f>IF('Eff Conc.'!H28="", " ", 'Eff Conc.'!$D28*'Eff Conc.'!H28*3.78)</f>
        <v>120.04902</v>
      </c>
      <c r="I28" s="283">
        <f>IF('Eff Conc.'!I28="", " ", 'Eff Conc.'!$D28*'Eff Conc.'!I28*3.78)</f>
        <v>126.64511999999999</v>
      </c>
      <c r="J28" s="283">
        <f>IF('Eff Conc.'!J28="", " ", 'Eff Conc.'!$D28*'Eff Conc.'!J28*3.78)</f>
        <v>303.42060000000004</v>
      </c>
      <c r="K28" s="283">
        <f>IF('Eff Conc.'!K28="", " ", 'Eff Conc.'!$D28*'Eff Conc.'!K28*3.78)</f>
        <v>10.55376</v>
      </c>
      <c r="L28" s="283">
        <f>IF('Eff Conc.'!L28="", " ", 'Eff Conc.'!$D28*'Eff Conc.'!L28*3.78)</f>
        <v>88.387740000000008</v>
      </c>
      <c r="M28" s="283" t="str">
        <f>IF('Eff Conc.'!M28="", " ", 'Eff Conc.'!$D28*'Eff Conc.'!M28*3.78)</f>
        <v xml:space="preserve"> </v>
      </c>
      <c r="N28" s="283">
        <f>IF('Eff Conc.'!N28="", " ", 'Eff Conc.'!$D28*'Eff Conc.'!N28*3.78)</f>
        <v>73.876319999999993</v>
      </c>
      <c r="O28" s="283">
        <f>IF('Eff Conc.'!O28="", " ", 'Eff Conc.'!$D28*'Eff Conc.'!O28*3.78)</f>
        <v>65.961000000000013</v>
      </c>
      <c r="P28" s="283">
        <f>IF('Eff Conc.'!P28="", " ", 'Eff Conc.'!$E28*'Eff Conc.'!P28*3.78)</f>
        <v>200.74824000000001</v>
      </c>
      <c r="Q28" s="300">
        <f>IF('Eff Conc.'!U28="", " ", 'Eff Conc.'!$D28*'Eff Conc.'!U28*3.78)</f>
        <v>329.80500000000001</v>
      </c>
    </row>
    <row r="29" spans="1:17" ht="15" customHeight="1" x14ac:dyDescent="0.25">
      <c r="A29" s="299" t="str">
        <f>'Eff Conc.'!A29</f>
        <v>Q1 2014</v>
      </c>
      <c r="B29" s="88">
        <f>'Eff Conc.'!B29</f>
        <v>41676</v>
      </c>
      <c r="C29" s="130" t="str">
        <f>'Eff Conc.'!C29</f>
        <v>Y</v>
      </c>
      <c r="D29" s="248">
        <f>'Eff Conc.'!D29</f>
        <v>3.49</v>
      </c>
      <c r="E29" s="248">
        <f>'Eff Conc.'!E29</f>
        <v>12.07</v>
      </c>
      <c r="F29" s="283">
        <f>IF(OR('Eff Conc.'!F29=0,'Eff Conc.'!F29=""), " ", 'Eff Conc.'!$D29*'Eff Conc.'!F29*3.78)</f>
        <v>301.04600399999998</v>
      </c>
      <c r="G29" s="283">
        <f>IF(OR('Eff Conc.'!G29=0,'Eff Conc.'!G29=""), " ", 'Eff Conc.'!$D29*'Eff Conc.'!G29*3.78)</f>
        <v>303.68444399999998</v>
      </c>
      <c r="H29" s="283">
        <f>IF('Eff Conc.'!H29="", " ", 'Eff Conc.'!$D29*'Eff Conc.'!H29*3.78)</f>
        <v>88.387740000000008</v>
      </c>
      <c r="I29" s="283">
        <f>IF('Eff Conc.'!I29="", " ", 'Eff Conc.'!$D29*'Eff Conc.'!I29*3.78)</f>
        <v>91.026180000000011</v>
      </c>
      <c r="J29" s="283">
        <f>IF('Eff Conc.'!J29="", " ", 'Eff Conc.'!$D29*'Eff Conc.'!J29*3.78)</f>
        <v>211.0752</v>
      </c>
      <c r="K29" s="283">
        <f>IF('Eff Conc.'!K29="", " ", 'Eff Conc.'!$D29*'Eff Conc.'!K29*3.78)</f>
        <v>1.583064</v>
      </c>
      <c r="L29" s="283">
        <f>IF('Eff Conc.'!L29="", " ", 'Eff Conc.'!$D29*'Eff Conc.'!L29*3.78)</f>
        <v>54.088019999999993</v>
      </c>
      <c r="M29" s="283" t="str">
        <f>IF('Eff Conc.'!M29="", " ", 'Eff Conc.'!$D29*'Eff Conc.'!M29*3.78)</f>
        <v xml:space="preserve"> </v>
      </c>
      <c r="N29" s="283">
        <f>IF('Eff Conc.'!N29="", " ", 'Eff Conc.'!$D29*'Eff Conc.'!N29*3.78)</f>
        <v>54.088019999999993</v>
      </c>
      <c r="O29" s="283">
        <f>IF('Eff Conc.'!O29="", " ", 'Eff Conc.'!$D29*'Eff Conc.'!O29*3.78)</f>
        <v>46.172699999999999</v>
      </c>
      <c r="P29" s="283">
        <f>IF('Eff Conc.'!P29="", " ", 'Eff Conc.'!$E29*'Eff Conc.'!P29*3.78)</f>
        <v>141.43626</v>
      </c>
      <c r="Q29" s="300">
        <f>IF('Eff Conc.'!U29="", " ", 'Eff Conc.'!$D29*'Eff Conc.'!U29*3.78)</f>
        <v>342.99720000000002</v>
      </c>
    </row>
    <row r="30" spans="1:17" ht="15" customHeight="1" x14ac:dyDescent="0.25">
      <c r="A30" s="299" t="str">
        <f>'Eff Conc.'!A30</f>
        <v>Q1 2014</v>
      </c>
      <c r="B30" s="88">
        <f>'Eff Conc.'!B30</f>
        <v>41679</v>
      </c>
      <c r="C30" s="130" t="str">
        <f>'Eff Conc.'!C30</f>
        <v>Y</v>
      </c>
      <c r="D30" s="248">
        <f>'Eff Conc.'!D30</f>
        <v>18.79</v>
      </c>
      <c r="E30" s="248">
        <f>'Eff Conc.'!E30</f>
        <v>23.2</v>
      </c>
      <c r="F30" s="283">
        <f>IF(OR('Eff Conc.'!F30=0,'Eff Conc.'!F30=""), " ", 'Eff Conc.'!$D30*'Eff Conc.'!F30*3.78)</f>
        <v>674.74889999999994</v>
      </c>
      <c r="G30" s="283">
        <f>IF(OR('Eff Conc.'!G30=0,'Eff Conc.'!G30=""), " ", 'Eff Conc.'!$D30*'Eff Conc.'!G30*3.78)</f>
        <v>511.38864000000001</v>
      </c>
      <c r="H30" s="283">
        <f>IF('Eff Conc.'!H30="", " ", 'Eff Conc.'!$D30*'Eff Conc.'!H30*3.78)</f>
        <v>319.61789999999996</v>
      </c>
      <c r="I30" s="283">
        <f>IF('Eff Conc.'!I30="", " ", 'Eff Conc.'!$D30*'Eff Conc.'!I30*3.78)</f>
        <v>156.25764000000001</v>
      </c>
      <c r="J30" s="283">
        <f>IF('Eff Conc.'!J30="", " ", 'Eff Conc.'!$D30*'Eff Conc.'!J30*3.78)</f>
        <v>348.02837999999997</v>
      </c>
      <c r="K30" s="283">
        <f>IF('Eff Conc.'!K30="", " ", 'Eff Conc.'!$D30*'Eff Conc.'!K30*3.78)</f>
        <v>7.1026199999999999</v>
      </c>
      <c r="L30" s="283">
        <f>IF('Eff Conc.'!L30="", " ", 'Eff Conc.'!$D30*'Eff Conc.'!L30*3.78)</f>
        <v>46.877291999999997</v>
      </c>
      <c r="M30" s="283" t="str">
        <f>IF('Eff Conc.'!M30="", " ", 'Eff Conc.'!$D30*'Eff Conc.'!M30*3.78)</f>
        <v xml:space="preserve"> </v>
      </c>
      <c r="N30" s="283">
        <f>IF('Eff Conc.'!N30="", " ", 'Eff Conc.'!$D30*'Eff Conc.'!N30*3.78)</f>
        <v>71.026199999999989</v>
      </c>
      <c r="O30" s="283">
        <f>IF('Eff Conc.'!O30="", " ", 'Eff Conc.'!$D30*'Eff Conc.'!O30*3.78)</f>
        <v>36.933623999999995</v>
      </c>
      <c r="P30" s="283">
        <f>IF('Eff Conc.'!P30="", " ", 'Eff Conc.'!$E30*'Eff Conc.'!P30*3.78)</f>
        <v>41.217119999999994</v>
      </c>
      <c r="Q30" s="300">
        <f>IF('Eff Conc.'!U30="", " ", 'Eff Conc.'!$D30*'Eff Conc.'!U30*3.78)</f>
        <v>3764.3885999999998</v>
      </c>
    </row>
    <row r="31" spans="1:17" ht="15" customHeight="1" x14ac:dyDescent="0.25">
      <c r="A31" s="299" t="str">
        <f>'Eff Conc.'!A31</f>
        <v>Q1 2014</v>
      </c>
      <c r="B31" s="88">
        <f>'Eff Conc.'!B31</f>
        <v>41702</v>
      </c>
      <c r="C31" s="130" t="str">
        <f>'Eff Conc.'!C31</f>
        <v>N</v>
      </c>
      <c r="D31" s="248">
        <v>4.46</v>
      </c>
      <c r="E31" s="248">
        <v>14.4</v>
      </c>
      <c r="F31" s="283">
        <f>IF(OR('Eff Conc.'!F31=0,'Eff Conc.'!F31=""), " ", 'Eff Conc.'!$D31*'Eff Conc.'!F31*3.78)</f>
        <v>346.27975199999992</v>
      </c>
      <c r="G31" s="283">
        <f>IF(OR('Eff Conc.'!G31=0,'Eff Conc.'!G31=""), " ", 'Eff Conc.'!$D31*'Eff Conc.'!G31*3.78)</f>
        <v>295.70335199999994</v>
      </c>
      <c r="H31" s="283">
        <f>IF('Eff Conc.'!H31="", " ", 'Eff Conc.'!$D31*'Eff Conc.'!H31*3.78)</f>
        <v>84.293999999999997</v>
      </c>
      <c r="I31" s="283">
        <f>IF('Eff Conc.'!I31="", " ", 'Eff Conc.'!$D31*'Eff Conc.'!I31*3.78)</f>
        <v>33.717599999999997</v>
      </c>
      <c r="J31" s="283">
        <f>IF('Eff Conc.'!J31="", " ", 'Eff Conc.'!$D31*'Eff Conc.'!J31*3.78)</f>
        <v>252.88200000000001</v>
      </c>
      <c r="K31" s="283">
        <f>IF('Eff Conc.'!K31="", " ", 'Eff Conc.'!$D31*'Eff Conc.'!K31*3.78)</f>
        <v>9.1037520000000001</v>
      </c>
      <c r="L31" s="283">
        <f>IF('Eff Conc.'!L31="", " ", 'Eff Conc.'!$D31*'Eff Conc.'!L31*3.78)</f>
        <v>38.775239999999997</v>
      </c>
      <c r="M31" s="283" t="str">
        <f>IF('Eff Conc.'!M31="", " ", 'Eff Conc.'!$D31*'Eff Conc.'!M31*3.78)</f>
        <v xml:space="preserve"> </v>
      </c>
      <c r="N31" s="283">
        <f>IF('Eff Conc.'!N31="", " ", 'Eff Conc.'!$D31*'Eff Conc.'!N31*3.78)</f>
        <v>47.204639999999998</v>
      </c>
      <c r="O31" s="283">
        <f>IF('Eff Conc.'!O31="", " ", 'Eff Conc.'!$D31*'Eff Conc.'!O31*3.78)</f>
        <v>42.146999999999998</v>
      </c>
      <c r="P31" s="283">
        <f>IF('Eff Conc.'!P31="", " ", 'Eff Conc.'!$E31*'Eff Conc.'!P31*3.78)</f>
        <v>119.7504</v>
      </c>
      <c r="Q31" s="300">
        <f>IF('Eff Conc.'!U31="", " ", 'Eff Conc.'!$D31*'Eff Conc.'!U31*3.78)</f>
        <v>337.17599999999999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59" priority="4" operator="containsText" text="Y">
      <formula>NOT(ISERROR(SEARCH("Y",C7)))</formula>
    </cfRule>
  </conditionalFormatting>
  <conditionalFormatting sqref="A7:Q66">
    <cfRule type="containsBlanks" dxfId="558" priority="6">
      <formula>LEN(TRIM(A7))=0</formula>
    </cfRule>
  </conditionalFormatting>
  <conditionalFormatting sqref="F7:Q66">
    <cfRule type="cellIs" dxfId="557" priority="1" operator="equal">
      <formula>0</formula>
    </cfRule>
    <cfRule type="containsErrors" dxfId="556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G11" sqref="G11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Sewerage Agency of Southern Marin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334" t="str">
        <f>' Inf Conc'!A3</f>
        <v>Liz Falejczyk, Laboratory Director  (415) 384-4821 lfalejczyk@cityofmillvalley.org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63" t="s">
        <v>4</v>
      </c>
      <c r="D5" s="364"/>
      <c r="E5" s="363" t="s">
        <v>1</v>
      </c>
      <c r="F5" s="364"/>
      <c r="G5" s="363" t="s">
        <v>2</v>
      </c>
      <c r="H5" s="364"/>
      <c r="I5" s="363" t="s">
        <v>3</v>
      </c>
      <c r="J5" s="364"/>
      <c r="K5" s="363" t="s">
        <v>8</v>
      </c>
      <c r="L5" s="364"/>
      <c r="M5" s="363" t="s">
        <v>17</v>
      </c>
      <c r="N5" s="364"/>
      <c r="O5" s="363" t="s">
        <v>9</v>
      </c>
      <c r="P5" s="364"/>
      <c r="Q5" s="363" t="s">
        <v>104</v>
      </c>
      <c r="R5" s="364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41130</v>
      </c>
      <c r="C7" s="148">
        <v>7.0000000000000007E-2</v>
      </c>
      <c r="D7" s="147">
        <v>0.1</v>
      </c>
      <c r="E7" s="244"/>
      <c r="F7" s="245"/>
      <c r="G7" s="147"/>
      <c r="H7" s="148"/>
      <c r="I7" s="244">
        <v>0.04</v>
      </c>
      <c r="J7" s="245">
        <v>0.1</v>
      </c>
      <c r="K7" s="147">
        <v>0.15</v>
      </c>
      <c r="L7" s="148">
        <v>0.2</v>
      </c>
      <c r="M7" s="244"/>
      <c r="N7" s="245"/>
      <c r="O7" s="69">
        <v>2</v>
      </c>
      <c r="P7" s="148">
        <v>3</v>
      </c>
      <c r="Q7" s="149">
        <v>0.02</v>
      </c>
      <c r="R7" s="150">
        <v>0.1</v>
      </c>
    </row>
    <row r="8" spans="1:19" x14ac:dyDescent="0.25">
      <c r="A8" s="158" t="str">
        <f>' Inf Conc'!A8</f>
        <v>Wet 2012/3</v>
      </c>
      <c r="B8" s="157">
        <f>'Inf Load'!B8</f>
        <v>41312</v>
      </c>
      <c r="C8" s="148">
        <v>7.0000000000000007E-2</v>
      </c>
      <c r="D8" s="147">
        <v>0.1</v>
      </c>
      <c r="E8" s="244"/>
      <c r="F8" s="245"/>
      <c r="G8" s="147"/>
      <c r="H8" s="148"/>
      <c r="I8" s="244">
        <v>0.08</v>
      </c>
      <c r="J8" s="245">
        <v>0.2</v>
      </c>
      <c r="K8" s="147">
        <v>7.4999999999999997E-2</v>
      </c>
      <c r="L8" s="148">
        <v>0.1</v>
      </c>
      <c r="M8" s="244">
        <v>0.06</v>
      </c>
      <c r="N8" s="245">
        <v>0.1</v>
      </c>
      <c r="O8" s="69">
        <v>2</v>
      </c>
      <c r="P8" s="148">
        <v>3</v>
      </c>
      <c r="Q8" s="149">
        <v>0.02</v>
      </c>
      <c r="R8" s="150">
        <v>0.1</v>
      </c>
      <c r="S8" s="113" t="s">
        <v>217</v>
      </c>
    </row>
    <row r="9" spans="1:19" x14ac:dyDescent="0.25">
      <c r="A9" s="158" t="str">
        <f>' Inf Conc'!A9</f>
        <v>Dry 2013</v>
      </c>
      <c r="B9" s="157">
        <f>'Inf Load'!B9</f>
        <v>41506</v>
      </c>
      <c r="C9" s="148">
        <v>7.0000000000000007E-2</v>
      </c>
      <c r="D9" s="147">
        <v>0.1</v>
      </c>
      <c r="E9" s="244"/>
      <c r="F9" s="245"/>
      <c r="G9" s="147"/>
      <c r="H9" s="148"/>
      <c r="I9" s="244">
        <v>0.04</v>
      </c>
      <c r="J9" s="245">
        <v>0.1</v>
      </c>
      <c r="K9" s="147">
        <v>7.4999999999999997E-2</v>
      </c>
      <c r="L9" s="148">
        <v>0.1</v>
      </c>
      <c r="M9" s="244"/>
      <c r="N9" s="245"/>
      <c r="O9" s="69">
        <v>2</v>
      </c>
      <c r="P9" s="148">
        <v>3</v>
      </c>
      <c r="Q9" s="149"/>
      <c r="R9" s="150"/>
    </row>
    <row r="10" spans="1:19" x14ac:dyDescent="0.25">
      <c r="A10" s="158" t="str">
        <f>' Inf Conc'!A10</f>
        <v>Wet 2013/4</v>
      </c>
      <c r="B10" s="157">
        <f>'Inf Load'!B10</f>
        <v>41583</v>
      </c>
      <c r="C10" s="148">
        <v>7.0000000000000007E-2</v>
      </c>
      <c r="D10" s="147">
        <v>0.1</v>
      </c>
      <c r="E10" s="244"/>
      <c r="F10" s="245"/>
      <c r="G10" s="147">
        <v>2E-3</v>
      </c>
      <c r="H10" s="148">
        <v>0.03</v>
      </c>
      <c r="I10" s="244">
        <v>0.04</v>
      </c>
      <c r="J10" s="245">
        <v>0.1</v>
      </c>
      <c r="K10" s="147">
        <v>0.15</v>
      </c>
      <c r="L10" s="148">
        <v>0.2</v>
      </c>
      <c r="M10" s="244">
        <v>0.15</v>
      </c>
      <c r="N10" s="245">
        <v>0.2</v>
      </c>
      <c r="O10" s="69">
        <v>4</v>
      </c>
      <c r="P10" s="148">
        <v>6</v>
      </c>
      <c r="Q10" s="149">
        <v>0.02</v>
      </c>
      <c r="R10" s="150">
        <v>0.1</v>
      </c>
      <c r="S10" s="113" t="s">
        <v>226</v>
      </c>
    </row>
    <row r="11" spans="1:19" x14ac:dyDescent="0.25">
      <c r="A11" s="158" t="str">
        <f>' Inf Conc'!A11</f>
        <v>Wet 2013/4</v>
      </c>
      <c r="B11" s="157">
        <f>'Inf Load'!B11</f>
        <v>41676</v>
      </c>
      <c r="C11" s="147">
        <v>0.7</v>
      </c>
      <c r="D11" s="148">
        <v>0.1</v>
      </c>
      <c r="E11" s="244"/>
      <c r="F11" s="245"/>
      <c r="G11" s="147">
        <v>0.01</v>
      </c>
      <c r="H11" s="148">
        <v>0.2</v>
      </c>
      <c r="I11" s="244">
        <v>0.04</v>
      </c>
      <c r="J11" s="245">
        <v>0.1</v>
      </c>
      <c r="K11" s="147">
        <v>0.15</v>
      </c>
      <c r="L11" s="148">
        <v>0.2</v>
      </c>
      <c r="M11" s="244">
        <v>0.15</v>
      </c>
      <c r="N11" s="245">
        <v>0.2</v>
      </c>
      <c r="O11" s="69">
        <v>4</v>
      </c>
      <c r="P11" s="148">
        <v>6</v>
      </c>
      <c r="Q11" s="149">
        <v>0.02</v>
      </c>
      <c r="R11" s="150">
        <v>0.1</v>
      </c>
    </row>
    <row r="12" spans="1:19" x14ac:dyDescent="0.25">
      <c r="A12" s="158" t="str">
        <f>' Inf Conc'!A12</f>
        <v>Dry 2014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 D11:D16 C10">
    <cfRule type="expression" dxfId="555" priority="164">
      <formula>ISTEXT(C10)</formula>
    </cfRule>
  </conditionalFormatting>
  <conditionalFormatting sqref="F17:F26">
    <cfRule type="expression" dxfId="554" priority="163">
      <formula>ISTEXT(F17)</formula>
    </cfRule>
  </conditionalFormatting>
  <conditionalFormatting sqref="G17:G26">
    <cfRule type="expression" dxfId="553" priority="162">
      <formula>ISTEXT(G17)</formula>
    </cfRule>
  </conditionalFormatting>
  <conditionalFormatting sqref="H17:H26">
    <cfRule type="expression" dxfId="552" priority="161">
      <formula>ISTEXT(H17)</formula>
    </cfRule>
  </conditionalFormatting>
  <conditionalFormatting sqref="K17:K26">
    <cfRule type="expression" dxfId="551" priority="160">
      <formula>ISTEXT(K17)</formula>
    </cfRule>
  </conditionalFormatting>
  <conditionalFormatting sqref="L17:L26">
    <cfRule type="expression" dxfId="550" priority="159">
      <formula>ISTEXT(L17)</formula>
    </cfRule>
  </conditionalFormatting>
  <conditionalFormatting sqref="M17:M26">
    <cfRule type="expression" dxfId="549" priority="158">
      <formula>ISTEXT(M17)</formula>
    </cfRule>
  </conditionalFormatting>
  <conditionalFormatting sqref="N17:N26">
    <cfRule type="expression" dxfId="548" priority="157">
      <formula>ISTEXT(N17)</formula>
    </cfRule>
  </conditionalFormatting>
  <conditionalFormatting sqref="O17:O26">
    <cfRule type="expression" dxfId="547" priority="156">
      <formula>ISTEXT(O17)</formula>
    </cfRule>
  </conditionalFormatting>
  <conditionalFormatting sqref="P17:P26">
    <cfRule type="expression" dxfId="546" priority="155">
      <formula>ISTEXT(P17)</formula>
    </cfRule>
  </conditionalFormatting>
  <conditionalFormatting sqref="Q17:Q26">
    <cfRule type="expression" dxfId="545" priority="154">
      <formula>ISTEXT(Q17)</formula>
    </cfRule>
  </conditionalFormatting>
  <conditionalFormatting sqref="R17:R26">
    <cfRule type="expression" dxfId="544" priority="153">
      <formula>ISTEXT(R17)</formula>
    </cfRule>
  </conditionalFormatting>
  <conditionalFormatting sqref="C19">
    <cfRule type="expression" dxfId="543" priority="152">
      <formula>ISTEXT(C19)</formula>
    </cfRule>
  </conditionalFormatting>
  <conditionalFormatting sqref="C18">
    <cfRule type="expression" dxfId="542" priority="166">
      <formula>ISTEXT(C18)</formula>
    </cfRule>
  </conditionalFormatting>
  <conditionalFormatting sqref="D17:D26">
    <cfRule type="expression" dxfId="541" priority="165">
      <formula>ISTEXT(D17)</formula>
    </cfRule>
  </conditionalFormatting>
  <conditionalFormatting sqref="D19">
    <cfRule type="expression" dxfId="540" priority="151">
      <formula>ISTEXT(D19)</formula>
    </cfRule>
  </conditionalFormatting>
  <conditionalFormatting sqref="E19">
    <cfRule type="expression" dxfId="539" priority="150">
      <formula>ISTEXT(E19)</formula>
    </cfRule>
  </conditionalFormatting>
  <conditionalFormatting sqref="F19">
    <cfRule type="expression" dxfId="538" priority="149">
      <formula>ISTEXT(F19)</formula>
    </cfRule>
  </conditionalFormatting>
  <conditionalFormatting sqref="G19">
    <cfRule type="expression" dxfId="537" priority="148">
      <formula>ISTEXT(G19)</formula>
    </cfRule>
  </conditionalFormatting>
  <conditionalFormatting sqref="H19">
    <cfRule type="expression" dxfId="536" priority="147">
      <formula>ISTEXT(H19)</formula>
    </cfRule>
  </conditionalFormatting>
  <conditionalFormatting sqref="K19">
    <cfRule type="expression" dxfId="535" priority="146">
      <formula>ISTEXT(K19)</formula>
    </cfRule>
  </conditionalFormatting>
  <conditionalFormatting sqref="L19">
    <cfRule type="expression" dxfId="534" priority="145">
      <formula>ISTEXT(L19)</formula>
    </cfRule>
  </conditionalFormatting>
  <conditionalFormatting sqref="M19">
    <cfRule type="expression" dxfId="533" priority="144">
      <formula>ISTEXT(M19)</formula>
    </cfRule>
  </conditionalFormatting>
  <conditionalFormatting sqref="N19">
    <cfRule type="expression" dxfId="532" priority="143">
      <formula>ISTEXT(N19)</formula>
    </cfRule>
  </conditionalFormatting>
  <conditionalFormatting sqref="O19">
    <cfRule type="expression" dxfId="531" priority="142">
      <formula>ISTEXT(O19)</formula>
    </cfRule>
  </conditionalFormatting>
  <conditionalFormatting sqref="P19">
    <cfRule type="expression" dxfId="530" priority="141">
      <formula>ISTEXT(P19)</formula>
    </cfRule>
  </conditionalFormatting>
  <conditionalFormatting sqref="Q19">
    <cfRule type="expression" dxfId="529" priority="140">
      <formula>ISTEXT(Q19)</formula>
    </cfRule>
  </conditionalFormatting>
  <conditionalFormatting sqref="R19">
    <cfRule type="expression" dxfId="528" priority="139">
      <formula>ISTEXT(R19)</formula>
    </cfRule>
  </conditionalFormatting>
  <conditionalFormatting sqref="C20">
    <cfRule type="expression" dxfId="527" priority="138">
      <formula>ISTEXT(C20)</formula>
    </cfRule>
  </conditionalFormatting>
  <conditionalFormatting sqref="D20">
    <cfRule type="expression" dxfId="526" priority="137">
      <formula>ISTEXT(D20)</formula>
    </cfRule>
  </conditionalFormatting>
  <conditionalFormatting sqref="E20">
    <cfRule type="expression" dxfId="525" priority="136">
      <formula>ISTEXT(E20)</formula>
    </cfRule>
  </conditionalFormatting>
  <conditionalFormatting sqref="F20">
    <cfRule type="expression" dxfId="524" priority="135">
      <formula>ISTEXT(F20)</formula>
    </cfRule>
  </conditionalFormatting>
  <conditionalFormatting sqref="G20">
    <cfRule type="expression" dxfId="523" priority="134">
      <formula>ISTEXT(G20)</formula>
    </cfRule>
  </conditionalFormatting>
  <conditionalFormatting sqref="H20">
    <cfRule type="expression" dxfId="522" priority="133">
      <formula>ISTEXT(H20)</formula>
    </cfRule>
  </conditionalFormatting>
  <conditionalFormatting sqref="K20">
    <cfRule type="expression" dxfId="521" priority="132">
      <formula>ISTEXT(K20)</formula>
    </cfRule>
  </conditionalFormatting>
  <conditionalFormatting sqref="L20">
    <cfRule type="expression" dxfId="520" priority="131">
      <formula>ISTEXT(L20)</formula>
    </cfRule>
  </conditionalFormatting>
  <conditionalFormatting sqref="M20">
    <cfRule type="expression" dxfId="519" priority="130">
      <formula>ISTEXT(M20)</formula>
    </cfRule>
  </conditionalFormatting>
  <conditionalFormatting sqref="N20">
    <cfRule type="expression" dxfId="518" priority="129">
      <formula>ISTEXT(N20)</formula>
    </cfRule>
  </conditionalFormatting>
  <conditionalFormatting sqref="O20">
    <cfRule type="expression" dxfId="517" priority="128">
      <formula>ISTEXT(O20)</formula>
    </cfRule>
  </conditionalFormatting>
  <conditionalFormatting sqref="P20">
    <cfRule type="expression" dxfId="516" priority="127">
      <formula>ISTEXT(P20)</formula>
    </cfRule>
  </conditionalFormatting>
  <conditionalFormatting sqref="Q20">
    <cfRule type="expression" dxfId="515" priority="126">
      <formula>ISTEXT(Q20)</formula>
    </cfRule>
  </conditionalFormatting>
  <conditionalFormatting sqref="R20">
    <cfRule type="expression" dxfId="514" priority="125">
      <formula>ISTEXT(R20)</formula>
    </cfRule>
  </conditionalFormatting>
  <conditionalFormatting sqref="C21:C26">
    <cfRule type="expression" dxfId="513" priority="124">
      <formula>ISTEXT(C21)</formula>
    </cfRule>
  </conditionalFormatting>
  <conditionalFormatting sqref="D21:D26">
    <cfRule type="expression" dxfId="512" priority="123">
      <formula>ISTEXT(D21)</formula>
    </cfRule>
  </conditionalFormatting>
  <conditionalFormatting sqref="E21:E26">
    <cfRule type="expression" dxfId="511" priority="122">
      <formula>ISTEXT(E21)</formula>
    </cfRule>
  </conditionalFormatting>
  <conditionalFormatting sqref="F21:F26">
    <cfRule type="expression" dxfId="510" priority="121">
      <formula>ISTEXT(F21)</formula>
    </cfRule>
  </conditionalFormatting>
  <conditionalFormatting sqref="G21:G26">
    <cfRule type="expression" dxfId="509" priority="120">
      <formula>ISTEXT(G21)</formula>
    </cfRule>
  </conditionalFormatting>
  <conditionalFormatting sqref="H21:H26">
    <cfRule type="expression" dxfId="508" priority="119">
      <formula>ISTEXT(H21)</formula>
    </cfRule>
  </conditionalFormatting>
  <conditionalFormatting sqref="K21:K26">
    <cfRule type="expression" dxfId="507" priority="118">
      <formula>ISTEXT(K21)</formula>
    </cfRule>
  </conditionalFormatting>
  <conditionalFormatting sqref="L21:L26">
    <cfRule type="expression" dxfId="506" priority="117">
      <formula>ISTEXT(L21)</formula>
    </cfRule>
  </conditionalFormatting>
  <conditionalFormatting sqref="M21:M26">
    <cfRule type="expression" dxfId="505" priority="116">
      <formula>ISTEXT(M21)</formula>
    </cfRule>
  </conditionalFormatting>
  <conditionalFormatting sqref="N21:N26">
    <cfRule type="expression" dxfId="504" priority="115">
      <formula>ISTEXT(N21)</formula>
    </cfRule>
  </conditionalFormatting>
  <conditionalFormatting sqref="O21:O26">
    <cfRule type="expression" dxfId="503" priority="114">
      <formula>ISTEXT(O21)</formula>
    </cfRule>
  </conditionalFormatting>
  <conditionalFormatting sqref="P21:P26">
    <cfRule type="expression" dxfId="502" priority="113">
      <formula>ISTEXT(P21)</formula>
    </cfRule>
  </conditionalFormatting>
  <conditionalFormatting sqref="Q21:Q26">
    <cfRule type="expression" dxfId="501" priority="112">
      <formula>ISTEXT(Q21)</formula>
    </cfRule>
  </conditionalFormatting>
  <conditionalFormatting sqref="R21:R26">
    <cfRule type="expression" dxfId="500" priority="111">
      <formula>ISTEXT(R21)</formula>
    </cfRule>
  </conditionalFormatting>
  <conditionalFormatting sqref="K7:K8 K10:K16">
    <cfRule type="expression" dxfId="499" priority="95">
      <formula>ISTEXT(K7)</formula>
    </cfRule>
  </conditionalFormatting>
  <conditionalFormatting sqref="L7:L8 L10:L16">
    <cfRule type="expression" dxfId="498" priority="94">
      <formula>ISTEXT(L7)</formula>
    </cfRule>
  </conditionalFormatting>
  <conditionalFormatting sqref="I17:I26">
    <cfRule type="expression" dxfId="497" priority="108">
      <formula>ISTEXT(I17)</formula>
    </cfRule>
  </conditionalFormatting>
  <conditionalFormatting sqref="J17:J26">
    <cfRule type="expression" dxfId="496" priority="107">
      <formula>ISTEXT(J17)</formula>
    </cfRule>
  </conditionalFormatting>
  <conditionalFormatting sqref="I19">
    <cfRule type="expression" dxfId="495" priority="106">
      <formula>ISTEXT(I19)</formula>
    </cfRule>
  </conditionalFormatting>
  <conditionalFormatting sqref="J19">
    <cfRule type="expression" dxfId="494" priority="105">
      <formula>ISTEXT(J19)</formula>
    </cfRule>
  </conditionalFormatting>
  <conditionalFormatting sqref="I20">
    <cfRule type="expression" dxfId="493" priority="104">
      <formula>ISTEXT(I20)</formula>
    </cfRule>
  </conditionalFormatting>
  <conditionalFormatting sqref="J20">
    <cfRule type="expression" dxfId="492" priority="103">
      <formula>ISTEXT(J20)</formula>
    </cfRule>
  </conditionalFormatting>
  <conditionalFormatting sqref="I21:I26">
    <cfRule type="expression" dxfId="491" priority="102">
      <formula>ISTEXT(I21)</formula>
    </cfRule>
  </conditionalFormatting>
  <conditionalFormatting sqref="J21:J26">
    <cfRule type="expression" dxfId="490" priority="101">
      <formula>ISTEXT(J21)</formula>
    </cfRule>
  </conditionalFormatting>
  <conditionalFormatting sqref="C7:C8">
    <cfRule type="expression" dxfId="489" priority="100">
      <formula>ISTEXT(C7)</formula>
    </cfRule>
  </conditionalFormatting>
  <conditionalFormatting sqref="E7:E16">
    <cfRule type="expression" dxfId="488" priority="99">
      <formula>ISTEXT(E7)</formula>
    </cfRule>
  </conditionalFormatting>
  <conditionalFormatting sqref="F7:F16">
    <cfRule type="expression" dxfId="487" priority="98">
      <formula>ISTEXT(F7)</formula>
    </cfRule>
  </conditionalFormatting>
  <conditionalFormatting sqref="G7:G16">
    <cfRule type="expression" dxfId="486" priority="97">
      <formula>ISTEXT(G7)</formula>
    </cfRule>
  </conditionalFormatting>
  <conditionalFormatting sqref="H7:H16">
    <cfRule type="expression" dxfId="485" priority="96">
      <formula>ISTEXT(H7)</formula>
    </cfRule>
  </conditionalFormatting>
  <conditionalFormatting sqref="M7:M16">
    <cfRule type="expression" dxfId="484" priority="93">
      <formula>ISTEXT(M7)</formula>
    </cfRule>
  </conditionalFormatting>
  <conditionalFormatting sqref="N7:N16">
    <cfRule type="expression" dxfId="483" priority="92">
      <formula>ISTEXT(N7)</formula>
    </cfRule>
  </conditionalFormatting>
  <conditionalFormatting sqref="O7:O8 O10:O16">
    <cfRule type="expression" dxfId="482" priority="91">
      <formula>ISTEXT(O7)</formula>
    </cfRule>
  </conditionalFormatting>
  <conditionalFormatting sqref="P7:P8 P10:P16">
    <cfRule type="expression" dxfId="481" priority="90">
      <formula>ISTEXT(P7)</formula>
    </cfRule>
  </conditionalFormatting>
  <conditionalFormatting sqref="Q7 Q9 Q11:Q16">
    <cfRule type="expression" dxfId="480" priority="89">
      <formula>ISTEXT(Q7)</formula>
    </cfRule>
  </conditionalFormatting>
  <conditionalFormatting sqref="R7 R9 R11:R16">
    <cfRule type="expression" dxfId="479" priority="88">
      <formula>ISTEXT(R7)</formula>
    </cfRule>
  </conditionalFormatting>
  <conditionalFormatting sqref="I7:I8 I10:I16">
    <cfRule type="expression" dxfId="478" priority="87">
      <formula>ISTEXT(I7)</formula>
    </cfRule>
  </conditionalFormatting>
  <conditionalFormatting sqref="J7:J8 J10:J16">
    <cfRule type="expression" dxfId="477" priority="86">
      <formula>ISTEXT(J7)</formula>
    </cfRule>
  </conditionalFormatting>
  <conditionalFormatting sqref="I17:I26">
    <cfRule type="expression" dxfId="476" priority="75">
      <formula>ISTEXT(I17)</formula>
    </cfRule>
  </conditionalFormatting>
  <conditionalFormatting sqref="J17:J26">
    <cfRule type="expression" dxfId="475" priority="74">
      <formula>ISTEXT(J17)</formula>
    </cfRule>
  </conditionalFormatting>
  <conditionalFormatting sqref="K17:K26">
    <cfRule type="expression" dxfId="474" priority="73">
      <formula>ISTEXT(K17)</formula>
    </cfRule>
  </conditionalFormatting>
  <conditionalFormatting sqref="L17:L26">
    <cfRule type="expression" dxfId="473" priority="72">
      <formula>ISTEXT(L17)</formula>
    </cfRule>
  </conditionalFormatting>
  <conditionalFormatting sqref="M17:M26">
    <cfRule type="expression" dxfId="472" priority="71">
      <formula>ISTEXT(M17)</formula>
    </cfRule>
  </conditionalFormatting>
  <conditionalFormatting sqref="N17:N26">
    <cfRule type="expression" dxfId="471" priority="70">
      <formula>ISTEXT(N17)</formula>
    </cfRule>
  </conditionalFormatting>
  <conditionalFormatting sqref="O17:O26">
    <cfRule type="expression" dxfId="470" priority="69">
      <formula>ISTEXT(O17)</formula>
    </cfRule>
  </conditionalFormatting>
  <conditionalFormatting sqref="P17:P26">
    <cfRule type="expression" dxfId="469" priority="68">
      <formula>ISTEXT(P17)</formula>
    </cfRule>
  </conditionalFormatting>
  <conditionalFormatting sqref="I19">
    <cfRule type="expression" dxfId="468" priority="67">
      <formula>ISTEXT(I19)</formula>
    </cfRule>
  </conditionalFormatting>
  <conditionalFormatting sqref="J19">
    <cfRule type="expression" dxfId="467" priority="66">
      <formula>ISTEXT(J19)</formula>
    </cfRule>
  </conditionalFormatting>
  <conditionalFormatting sqref="K19">
    <cfRule type="expression" dxfId="466" priority="65">
      <formula>ISTEXT(K19)</formula>
    </cfRule>
  </conditionalFormatting>
  <conditionalFormatting sqref="L19">
    <cfRule type="expression" dxfId="465" priority="64">
      <formula>ISTEXT(L19)</formula>
    </cfRule>
  </conditionalFormatting>
  <conditionalFormatting sqref="M19">
    <cfRule type="expression" dxfId="464" priority="63">
      <formula>ISTEXT(M19)</formula>
    </cfRule>
  </conditionalFormatting>
  <conditionalFormatting sqref="N19">
    <cfRule type="expression" dxfId="463" priority="62">
      <formula>ISTEXT(N19)</formula>
    </cfRule>
  </conditionalFormatting>
  <conditionalFormatting sqref="O19">
    <cfRule type="expression" dxfId="462" priority="61">
      <formula>ISTEXT(O19)</formula>
    </cfRule>
  </conditionalFormatting>
  <conditionalFormatting sqref="P19">
    <cfRule type="expression" dxfId="461" priority="60">
      <formula>ISTEXT(P19)</formula>
    </cfRule>
  </conditionalFormatting>
  <conditionalFormatting sqref="I20">
    <cfRule type="expression" dxfId="460" priority="59">
      <formula>ISTEXT(I20)</formula>
    </cfRule>
  </conditionalFormatting>
  <conditionalFormatting sqref="J20">
    <cfRule type="expression" dxfId="459" priority="58">
      <formula>ISTEXT(J20)</formula>
    </cfRule>
  </conditionalFormatting>
  <conditionalFormatting sqref="K20">
    <cfRule type="expression" dxfId="458" priority="57">
      <formula>ISTEXT(K20)</formula>
    </cfRule>
  </conditionalFormatting>
  <conditionalFormatting sqref="L20">
    <cfRule type="expression" dxfId="457" priority="56">
      <formula>ISTEXT(L20)</formula>
    </cfRule>
  </conditionalFormatting>
  <conditionalFormatting sqref="M20">
    <cfRule type="expression" dxfId="456" priority="55">
      <formula>ISTEXT(M20)</formula>
    </cfRule>
  </conditionalFormatting>
  <conditionalFormatting sqref="N20">
    <cfRule type="expression" dxfId="455" priority="54">
      <formula>ISTEXT(N20)</formula>
    </cfRule>
  </conditionalFormatting>
  <conditionalFormatting sqref="O20">
    <cfRule type="expression" dxfId="454" priority="53">
      <formula>ISTEXT(O20)</formula>
    </cfRule>
  </conditionalFormatting>
  <conditionalFormatting sqref="P20">
    <cfRule type="expression" dxfId="453" priority="52">
      <formula>ISTEXT(P20)</formula>
    </cfRule>
  </conditionalFormatting>
  <conditionalFormatting sqref="I21:I26">
    <cfRule type="expression" dxfId="452" priority="51">
      <formula>ISTEXT(I21)</formula>
    </cfRule>
  </conditionalFormatting>
  <conditionalFormatting sqref="J21:J26">
    <cfRule type="expression" dxfId="451" priority="50">
      <formula>ISTEXT(J21)</formula>
    </cfRule>
  </conditionalFormatting>
  <conditionalFormatting sqref="K21:K26">
    <cfRule type="expression" dxfId="450" priority="49">
      <formula>ISTEXT(K21)</formula>
    </cfRule>
  </conditionalFormatting>
  <conditionalFormatting sqref="L21:L26">
    <cfRule type="expression" dxfId="449" priority="48">
      <formula>ISTEXT(L21)</formula>
    </cfRule>
  </conditionalFormatting>
  <conditionalFormatting sqref="M21:M26">
    <cfRule type="expression" dxfId="448" priority="47">
      <formula>ISTEXT(M21)</formula>
    </cfRule>
  </conditionalFormatting>
  <conditionalFormatting sqref="N21:N26">
    <cfRule type="expression" dxfId="447" priority="46">
      <formula>ISTEXT(N21)</formula>
    </cfRule>
  </conditionalFormatting>
  <conditionalFormatting sqref="O21:O26">
    <cfRule type="expression" dxfId="446" priority="45">
      <formula>ISTEXT(O21)</formula>
    </cfRule>
  </conditionalFormatting>
  <conditionalFormatting sqref="P21:P26">
    <cfRule type="expression" dxfId="445" priority="44">
      <formula>ISTEXT(P21)</formula>
    </cfRule>
  </conditionalFormatting>
  <conditionalFormatting sqref="I7:I8 I10:I16">
    <cfRule type="expression" dxfId="444" priority="43">
      <formula>ISTEXT(I7)</formula>
    </cfRule>
  </conditionalFormatting>
  <conditionalFormatting sqref="J7:J8 J10:J16">
    <cfRule type="expression" dxfId="443" priority="42">
      <formula>ISTEXT(J7)</formula>
    </cfRule>
  </conditionalFormatting>
  <conditionalFormatting sqref="K7:K8 K10:K16">
    <cfRule type="expression" dxfId="442" priority="41">
      <formula>ISTEXT(K7)</formula>
    </cfRule>
  </conditionalFormatting>
  <conditionalFormatting sqref="L7:L8 L10:L16">
    <cfRule type="expression" dxfId="441" priority="40">
      <formula>ISTEXT(L7)</formula>
    </cfRule>
  </conditionalFormatting>
  <conditionalFormatting sqref="M7:M16">
    <cfRule type="expression" dxfId="440" priority="39">
      <formula>ISTEXT(M7)</formula>
    </cfRule>
  </conditionalFormatting>
  <conditionalFormatting sqref="N7:N16">
    <cfRule type="expression" dxfId="439" priority="38">
      <formula>ISTEXT(N7)</formula>
    </cfRule>
  </conditionalFormatting>
  <conditionalFormatting sqref="O7:O8 O10:O16">
    <cfRule type="expression" dxfId="438" priority="37">
      <formula>ISTEXT(O7)</formula>
    </cfRule>
  </conditionalFormatting>
  <conditionalFormatting sqref="P7:P8 P10:P16">
    <cfRule type="expression" dxfId="437" priority="36">
      <formula>ISTEXT(P7)</formula>
    </cfRule>
  </conditionalFormatting>
  <conditionalFormatting sqref="Q17:Q26">
    <cfRule type="expression" dxfId="436" priority="35">
      <formula>ISTEXT(Q17)</formula>
    </cfRule>
  </conditionalFormatting>
  <conditionalFormatting sqref="R17:R26">
    <cfRule type="expression" dxfId="435" priority="34">
      <formula>ISTEXT(R17)</formula>
    </cfRule>
  </conditionalFormatting>
  <conditionalFormatting sqref="Q19">
    <cfRule type="expression" dxfId="434" priority="33">
      <formula>ISTEXT(Q19)</formula>
    </cfRule>
  </conditionalFormatting>
  <conditionalFormatting sqref="R19">
    <cfRule type="expression" dxfId="433" priority="32">
      <formula>ISTEXT(R19)</formula>
    </cfRule>
  </conditionalFormatting>
  <conditionalFormatting sqref="Q20">
    <cfRule type="expression" dxfId="432" priority="31">
      <formula>ISTEXT(Q20)</formula>
    </cfRule>
  </conditionalFormatting>
  <conditionalFormatting sqref="R20">
    <cfRule type="expression" dxfId="431" priority="30">
      <formula>ISTEXT(R20)</formula>
    </cfRule>
  </conditionalFormatting>
  <conditionalFormatting sqref="Q21:Q26">
    <cfRule type="expression" dxfId="430" priority="29">
      <formula>ISTEXT(Q21)</formula>
    </cfRule>
  </conditionalFormatting>
  <conditionalFormatting sqref="R21:R26">
    <cfRule type="expression" dxfId="429" priority="28">
      <formula>ISTEXT(R21)</formula>
    </cfRule>
  </conditionalFormatting>
  <conditionalFormatting sqref="Q7 Q9 Q11:Q16">
    <cfRule type="expression" dxfId="428" priority="27">
      <formula>ISTEXT(Q7)</formula>
    </cfRule>
  </conditionalFormatting>
  <conditionalFormatting sqref="R7 R9 R11:R16">
    <cfRule type="expression" dxfId="427" priority="26">
      <formula>ISTEXT(R7)</formula>
    </cfRule>
  </conditionalFormatting>
  <conditionalFormatting sqref="C9">
    <cfRule type="expression" dxfId="426" priority="25">
      <formula>ISTEXT(C9)</formula>
    </cfRule>
  </conditionalFormatting>
  <conditionalFormatting sqref="I9">
    <cfRule type="expression" dxfId="425" priority="24">
      <formula>ISTEXT(I9)</formula>
    </cfRule>
  </conditionalFormatting>
  <conditionalFormatting sqref="J9">
    <cfRule type="expression" dxfId="424" priority="23">
      <formula>ISTEXT(J9)</formula>
    </cfRule>
  </conditionalFormatting>
  <conditionalFormatting sqref="I9">
    <cfRule type="expression" dxfId="423" priority="22">
      <formula>ISTEXT(I9)</formula>
    </cfRule>
  </conditionalFormatting>
  <conditionalFormatting sqref="J9">
    <cfRule type="expression" dxfId="422" priority="21">
      <formula>ISTEXT(J9)</formula>
    </cfRule>
  </conditionalFormatting>
  <conditionalFormatting sqref="K9">
    <cfRule type="expression" dxfId="421" priority="20">
      <formula>ISTEXT(K9)</formula>
    </cfRule>
  </conditionalFormatting>
  <conditionalFormatting sqref="L9">
    <cfRule type="expression" dxfId="420" priority="19">
      <formula>ISTEXT(L9)</formula>
    </cfRule>
  </conditionalFormatting>
  <conditionalFormatting sqref="K9">
    <cfRule type="expression" dxfId="419" priority="18">
      <formula>ISTEXT(K9)</formula>
    </cfRule>
  </conditionalFormatting>
  <conditionalFormatting sqref="L9">
    <cfRule type="expression" dxfId="418" priority="17">
      <formula>ISTEXT(L9)</formula>
    </cfRule>
  </conditionalFormatting>
  <conditionalFormatting sqref="O9">
    <cfRule type="expression" dxfId="417" priority="16">
      <formula>ISTEXT(O9)</formula>
    </cfRule>
  </conditionalFormatting>
  <conditionalFormatting sqref="P9">
    <cfRule type="expression" dxfId="416" priority="15">
      <formula>ISTEXT(P9)</formula>
    </cfRule>
  </conditionalFormatting>
  <conditionalFormatting sqref="O9">
    <cfRule type="expression" dxfId="415" priority="14">
      <formula>ISTEXT(O9)</formula>
    </cfRule>
  </conditionalFormatting>
  <conditionalFormatting sqref="P9">
    <cfRule type="expression" dxfId="414" priority="13">
      <formula>ISTEXT(P9)</formula>
    </cfRule>
  </conditionalFormatting>
  <conditionalFormatting sqref="C14">
    <cfRule type="expression" dxfId="413" priority="11">
      <formula>ISTEXT(C14)</formula>
    </cfRule>
  </conditionalFormatting>
  <conditionalFormatting sqref="C13">
    <cfRule type="expression" dxfId="412" priority="12">
      <formula>ISTEXT(C13)</formula>
    </cfRule>
  </conditionalFormatting>
  <conditionalFormatting sqref="C15">
    <cfRule type="expression" dxfId="411" priority="10">
      <formula>ISTEXT(C15)</formula>
    </cfRule>
  </conditionalFormatting>
  <conditionalFormatting sqref="C16">
    <cfRule type="expression" dxfId="410" priority="9">
      <formula>ISTEXT(C16)</formula>
    </cfRule>
  </conditionalFormatting>
  <conditionalFormatting sqref="Q8">
    <cfRule type="expression" dxfId="409" priority="8">
      <formula>ISTEXT(Q8)</formula>
    </cfRule>
  </conditionalFormatting>
  <conditionalFormatting sqref="R8">
    <cfRule type="expression" dxfId="408" priority="7">
      <formula>ISTEXT(R8)</formula>
    </cfRule>
  </conditionalFormatting>
  <conditionalFormatting sqref="Q8">
    <cfRule type="expression" dxfId="407" priority="6">
      <formula>ISTEXT(Q8)</formula>
    </cfRule>
  </conditionalFormatting>
  <conditionalFormatting sqref="R8">
    <cfRule type="expression" dxfId="406" priority="5">
      <formula>ISTEXT(R8)</formula>
    </cfRule>
  </conditionalFormatting>
  <conditionalFormatting sqref="Q10">
    <cfRule type="expression" dxfId="405" priority="4">
      <formula>ISTEXT(Q10)</formula>
    </cfRule>
  </conditionalFormatting>
  <conditionalFormatting sqref="R10">
    <cfRule type="expression" dxfId="404" priority="3">
      <formula>ISTEXT(R10)</formula>
    </cfRule>
  </conditionalFormatting>
  <conditionalFormatting sqref="Q10">
    <cfRule type="expression" dxfId="403" priority="2">
      <formula>ISTEXT(Q10)</formula>
    </cfRule>
  </conditionalFormatting>
  <conditionalFormatting sqref="R10">
    <cfRule type="expression" dxfId="402" priority="1">
      <formula>ISTEXT(R10)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opLeftCell="A4" zoomScaleNormal="100" workbookViewId="0">
      <selection activeCell="Y27" sqref="Y27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Sewerage Agency of Southern Marin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Liz Falejczyk, Laboratory Director  (415) 384-4821 lfalejczyk@cityofmillvalley.org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67" t="s">
        <v>4</v>
      </c>
      <c r="D5" s="366"/>
      <c r="E5" s="367" t="s">
        <v>5</v>
      </c>
      <c r="F5" s="366"/>
      <c r="G5" s="367" t="s">
        <v>219</v>
      </c>
      <c r="H5" s="366"/>
      <c r="I5" s="367" t="s">
        <v>220</v>
      </c>
      <c r="J5" s="366"/>
      <c r="K5" s="367" t="s">
        <v>3</v>
      </c>
      <c r="L5" s="366"/>
      <c r="M5" s="367" t="s">
        <v>7</v>
      </c>
      <c r="N5" s="366"/>
      <c r="O5" s="367" t="s">
        <v>8</v>
      </c>
      <c r="P5" s="366"/>
      <c r="Q5" s="367" t="s">
        <v>23</v>
      </c>
      <c r="R5" s="366"/>
      <c r="S5" s="365" t="s">
        <v>17</v>
      </c>
      <c r="T5" s="366"/>
      <c r="U5" s="365" t="s">
        <v>9</v>
      </c>
      <c r="V5" s="366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41109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0.1</v>
      </c>
      <c r="H7" s="143">
        <v>0.2</v>
      </c>
      <c r="I7" s="144">
        <v>0.01</v>
      </c>
      <c r="J7" s="145">
        <v>0.2</v>
      </c>
      <c r="K7" s="142">
        <v>0.04</v>
      </c>
      <c r="L7" s="143">
        <v>0.1</v>
      </c>
      <c r="M7" s="144"/>
      <c r="N7" s="146"/>
      <c r="O7" s="142">
        <v>0.15</v>
      </c>
      <c r="P7" s="143">
        <v>0.2</v>
      </c>
      <c r="Q7" s="144">
        <v>0.15</v>
      </c>
      <c r="R7" s="237">
        <v>0.2</v>
      </c>
      <c r="S7" s="240">
        <v>0.15</v>
      </c>
      <c r="T7" s="143">
        <v>0.2</v>
      </c>
      <c r="U7" s="68">
        <v>2</v>
      </c>
      <c r="V7" s="143">
        <v>3</v>
      </c>
      <c r="W7" s="136"/>
    </row>
    <row r="8" spans="1:23" s="46" customFormat="1" x14ac:dyDescent="0.25">
      <c r="A8" s="220" t="str">
        <f>'Eff Conc.'!A8</f>
        <v>Q3 2012</v>
      </c>
      <c r="B8" s="221">
        <f>'Eff Conc.'!B8</f>
        <v>41130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0.1</v>
      </c>
      <c r="H8" s="148">
        <v>0.2</v>
      </c>
      <c r="I8" s="149">
        <v>0.01</v>
      </c>
      <c r="J8" s="150">
        <v>0.2</v>
      </c>
      <c r="K8" s="147">
        <v>0.04</v>
      </c>
      <c r="L8" s="148">
        <v>0.1</v>
      </c>
      <c r="M8" s="149"/>
      <c r="N8" s="151"/>
      <c r="O8" s="147">
        <v>0.15</v>
      </c>
      <c r="P8" s="148">
        <v>0.2</v>
      </c>
      <c r="Q8" s="149">
        <v>0.15</v>
      </c>
      <c r="R8" s="238">
        <v>0.2</v>
      </c>
      <c r="S8" s="241">
        <v>0.15</v>
      </c>
      <c r="T8" s="148">
        <v>0.2</v>
      </c>
      <c r="U8" s="69">
        <v>2</v>
      </c>
      <c r="V8" s="148">
        <v>3</v>
      </c>
      <c r="W8" s="136"/>
    </row>
    <row r="9" spans="1:23" s="46" customFormat="1" x14ac:dyDescent="0.25">
      <c r="A9" s="220" t="str">
        <f>'Eff Conc.'!A9</f>
        <v>Q3 2012</v>
      </c>
      <c r="B9" s="221">
        <f>'Eff Conc.'!B9</f>
        <v>41176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0.1</v>
      </c>
      <c r="H9" s="148">
        <v>0.2</v>
      </c>
      <c r="I9" s="149">
        <v>0.01</v>
      </c>
      <c r="J9" s="150">
        <v>0.2</v>
      </c>
      <c r="K9" s="147">
        <v>0.04</v>
      </c>
      <c r="L9" s="148">
        <v>0.1</v>
      </c>
      <c r="M9" s="149"/>
      <c r="N9" s="151"/>
      <c r="O9" s="147">
        <v>0.15</v>
      </c>
      <c r="P9" s="148">
        <v>0.2</v>
      </c>
      <c r="Q9" s="149">
        <v>0.15</v>
      </c>
      <c r="R9" s="238">
        <v>0.2</v>
      </c>
      <c r="S9" s="241">
        <v>0.15</v>
      </c>
      <c r="T9" s="148">
        <v>0.2</v>
      </c>
      <c r="U9" s="69">
        <v>2</v>
      </c>
      <c r="V9" s="148">
        <v>3</v>
      </c>
      <c r="W9" s="136"/>
    </row>
    <row r="10" spans="1:23" s="46" customFormat="1" x14ac:dyDescent="0.25">
      <c r="A10" s="220" t="str">
        <f>'Eff Conc.'!A10</f>
        <v>Q4 2012</v>
      </c>
      <c r="B10" s="221">
        <f>'Eff Conc.'!B10</f>
        <v>41184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0.1</v>
      </c>
      <c r="H10" s="148">
        <v>0.2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7.4999999999999997E-2</v>
      </c>
      <c r="P10" s="148">
        <v>0.1</v>
      </c>
      <c r="Q10" s="149">
        <v>7.4999999999999997E-2</v>
      </c>
      <c r="R10" s="238">
        <v>0.1</v>
      </c>
      <c r="S10" s="241">
        <v>0.15</v>
      </c>
      <c r="T10" s="148">
        <v>0.2</v>
      </c>
      <c r="U10" s="69">
        <v>2</v>
      </c>
      <c r="V10" s="148">
        <v>3</v>
      </c>
      <c r="W10" s="136"/>
    </row>
    <row r="11" spans="1:23" s="46" customFormat="1" x14ac:dyDescent="0.25">
      <c r="A11" s="220" t="str">
        <f>'Eff Conc.'!A11</f>
        <v>Q4 2012</v>
      </c>
      <c r="B11" s="221">
        <f>'Eff Conc.'!B11</f>
        <v>41226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0.5</v>
      </c>
      <c r="H11" s="148">
        <v>1</v>
      </c>
      <c r="I11" s="149">
        <v>4.0000000000000001E-3</v>
      </c>
      <c r="J11" s="150">
        <v>0.06</v>
      </c>
      <c r="K11" s="147">
        <v>0.04</v>
      </c>
      <c r="L11" s="148">
        <v>0.1</v>
      </c>
      <c r="M11" s="149"/>
      <c r="N11" s="151"/>
      <c r="O11" s="147">
        <v>7.4999999999999997E-2</v>
      </c>
      <c r="P11" s="148">
        <v>0.1</v>
      </c>
      <c r="Q11" s="149">
        <v>7.4999999999999997E-2</v>
      </c>
      <c r="R11" s="238">
        <v>0.1</v>
      </c>
      <c r="S11" s="241">
        <v>0.06</v>
      </c>
      <c r="T11" s="148">
        <v>0.1</v>
      </c>
      <c r="U11" s="69">
        <v>2</v>
      </c>
      <c r="V11" s="148">
        <v>3</v>
      </c>
      <c r="W11" s="136"/>
    </row>
    <row r="12" spans="1:23" s="46" customFormat="1" x14ac:dyDescent="0.25">
      <c r="A12" s="220" t="str">
        <f>'Eff Conc.'!A12</f>
        <v>Q4 2012</v>
      </c>
      <c r="B12" s="221">
        <f>'Eff Conc.'!B12</f>
        <v>41256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0.1</v>
      </c>
      <c r="H12" s="148">
        <v>0.2</v>
      </c>
      <c r="I12" s="149">
        <v>2E-3</v>
      </c>
      <c r="J12" s="150">
        <v>0.03</v>
      </c>
      <c r="K12" s="147">
        <v>0.04</v>
      </c>
      <c r="L12" s="148">
        <v>0.1</v>
      </c>
      <c r="M12" s="149"/>
      <c r="N12" s="151"/>
      <c r="O12" s="147">
        <v>1.4999999999999999E-2</v>
      </c>
      <c r="P12" s="148">
        <v>0.1</v>
      </c>
      <c r="Q12" s="149">
        <v>3.5000000000000003E-2</v>
      </c>
      <c r="R12" s="238">
        <v>0.05</v>
      </c>
      <c r="S12" s="241">
        <v>0.06</v>
      </c>
      <c r="T12" s="148">
        <v>0.1</v>
      </c>
      <c r="U12" s="69">
        <v>2</v>
      </c>
      <c r="V12" s="148">
        <v>3</v>
      </c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41284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7">
        <v>0.5</v>
      </c>
      <c r="H13" s="148">
        <v>1</v>
      </c>
      <c r="I13" s="149">
        <v>4.0000000000000001E-3</v>
      </c>
      <c r="J13" s="150">
        <v>0.06</v>
      </c>
      <c r="K13" s="147">
        <v>0.04</v>
      </c>
      <c r="L13" s="148">
        <v>0.1</v>
      </c>
      <c r="M13" s="149"/>
      <c r="N13" s="151"/>
      <c r="O13" s="147">
        <v>3.5000000000000003E-2</v>
      </c>
      <c r="P13" s="148">
        <v>0.05</v>
      </c>
      <c r="Q13" s="149">
        <v>3.5000000000000003E-2</v>
      </c>
      <c r="R13" s="238">
        <v>0.05</v>
      </c>
      <c r="S13" s="241">
        <v>0.06</v>
      </c>
      <c r="T13" s="148">
        <v>0.1</v>
      </c>
      <c r="U13" s="69">
        <v>2</v>
      </c>
      <c r="V13" s="148">
        <v>3</v>
      </c>
      <c r="W13" s="136"/>
    </row>
    <row r="14" spans="1:23" s="46" customFormat="1" x14ac:dyDescent="0.25">
      <c r="A14" s="220" t="str">
        <f>'Eff Conc.'!A14</f>
        <v>Q1 2013</v>
      </c>
      <c r="B14" s="221">
        <f>'Eff Conc.'!B14</f>
        <v>41312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0.48</v>
      </c>
      <c r="H14" s="148">
        <v>1</v>
      </c>
      <c r="I14" s="149">
        <v>4.0000000000000001E-3</v>
      </c>
      <c r="J14" s="150">
        <v>0.06</v>
      </c>
      <c r="K14" s="147">
        <v>0.04</v>
      </c>
      <c r="L14" s="148">
        <v>0.1</v>
      </c>
      <c r="M14" s="149"/>
      <c r="N14" s="151"/>
      <c r="O14" s="147">
        <v>7.4999999999999997E-2</v>
      </c>
      <c r="P14" s="148">
        <v>0.1</v>
      </c>
      <c r="Q14" s="149">
        <v>7.0000000000000001E-3</v>
      </c>
      <c r="R14" s="238">
        <v>0.01</v>
      </c>
      <c r="S14" s="241">
        <v>0.06</v>
      </c>
      <c r="T14" s="148">
        <v>0.1</v>
      </c>
      <c r="U14" s="147">
        <v>2</v>
      </c>
      <c r="V14" s="148">
        <v>3</v>
      </c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41324</v>
      </c>
      <c r="C15" s="147">
        <v>7.0000000000000007E-2</v>
      </c>
      <c r="D15" s="148">
        <v>0.1</v>
      </c>
      <c r="E15" s="149">
        <v>7.0000000000000007E-2</v>
      </c>
      <c r="F15" s="150">
        <v>0.1</v>
      </c>
      <c r="G15" s="147"/>
      <c r="H15" s="148"/>
      <c r="I15" s="149">
        <v>2E-3</v>
      </c>
      <c r="J15" s="150">
        <v>0.03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3.5000000000000003E-2</v>
      </c>
      <c r="R15" s="238">
        <v>0.05</v>
      </c>
      <c r="S15" s="241">
        <v>0.06</v>
      </c>
      <c r="T15" s="148">
        <v>0.1</v>
      </c>
      <c r="U15" s="147">
        <v>2</v>
      </c>
      <c r="V15" s="148">
        <v>3</v>
      </c>
      <c r="W15" s="136" t="s">
        <v>218</v>
      </c>
    </row>
    <row r="16" spans="1:23" s="46" customFormat="1" x14ac:dyDescent="0.25">
      <c r="A16" s="220" t="str">
        <f>'Eff Conc.'!A16</f>
        <v>Q1 2013</v>
      </c>
      <c r="B16" s="221">
        <f>'Eff Conc.'!B16</f>
        <v>41346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0.48</v>
      </c>
      <c r="H16" s="148">
        <v>1</v>
      </c>
      <c r="I16" s="149">
        <v>0.02</v>
      </c>
      <c r="J16" s="150">
        <v>0.3</v>
      </c>
      <c r="K16" s="147">
        <v>0.04</v>
      </c>
      <c r="L16" s="148">
        <v>0.1</v>
      </c>
      <c r="M16" s="149"/>
      <c r="N16" s="151"/>
      <c r="O16" s="147">
        <v>7.4999999999999997E-2</v>
      </c>
      <c r="P16" s="148">
        <v>0.1</v>
      </c>
      <c r="Q16" s="149">
        <v>7.0000000000000001E-3</v>
      </c>
      <c r="R16" s="238">
        <v>0.01</v>
      </c>
      <c r="S16" s="241">
        <v>0.06</v>
      </c>
      <c r="T16" s="148">
        <v>0.1</v>
      </c>
      <c r="U16" s="147">
        <v>2</v>
      </c>
      <c r="V16" s="148">
        <v>3</v>
      </c>
      <c r="W16" s="136"/>
    </row>
    <row r="17" spans="1:23" s="46" customFormat="1" x14ac:dyDescent="0.25">
      <c r="A17" s="220" t="str">
        <f>'Eff Conc.'!A17</f>
        <v>Q1 2013</v>
      </c>
      <c r="B17" s="221">
        <f>'Eff Conc.'!B17</f>
        <v>41353</v>
      </c>
      <c r="C17" s="147">
        <v>7.0000000000000007E-2</v>
      </c>
      <c r="D17" s="148">
        <v>0.1</v>
      </c>
      <c r="E17" s="149">
        <v>7.0000000000000007E-2</v>
      </c>
      <c r="F17" s="150">
        <v>0.1</v>
      </c>
      <c r="G17" s="147">
        <v>0.48</v>
      </c>
      <c r="H17" s="148">
        <v>1</v>
      </c>
      <c r="I17" s="149">
        <v>0.02</v>
      </c>
      <c r="J17" s="150">
        <v>0.3</v>
      </c>
      <c r="K17" s="147">
        <v>0.04</v>
      </c>
      <c r="L17" s="148">
        <v>0.1</v>
      </c>
      <c r="M17" s="149"/>
      <c r="N17" s="151"/>
      <c r="O17" s="147">
        <v>7.4999999999999997E-2</v>
      </c>
      <c r="P17" s="148">
        <v>0.1</v>
      </c>
      <c r="Q17" s="149">
        <v>7.4999999999999997E-2</v>
      </c>
      <c r="R17" s="238">
        <v>0.1</v>
      </c>
      <c r="S17" s="241">
        <v>0.06</v>
      </c>
      <c r="T17" s="148">
        <v>0.1</v>
      </c>
      <c r="U17" s="147">
        <v>2</v>
      </c>
      <c r="V17" s="148">
        <v>3</v>
      </c>
      <c r="W17" s="136"/>
    </row>
    <row r="18" spans="1:23" s="46" customFormat="1" x14ac:dyDescent="0.25">
      <c r="A18" s="220" t="str">
        <f>'Eff Conc.'!A18</f>
        <v>Q2 2013</v>
      </c>
      <c r="B18" s="221">
        <f>'Eff Conc.'!B18</f>
        <v>41380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0.48</v>
      </c>
      <c r="H18" s="148">
        <v>1</v>
      </c>
      <c r="I18" s="149">
        <v>2E-3</v>
      </c>
      <c r="J18" s="150">
        <v>0.03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7.4999999999999997E-2</v>
      </c>
      <c r="R18" s="238">
        <v>0.1</v>
      </c>
      <c r="S18" s="241">
        <v>0.06</v>
      </c>
      <c r="T18" s="148">
        <v>0.1</v>
      </c>
      <c r="U18" s="147">
        <v>2</v>
      </c>
      <c r="V18" s="148">
        <v>3</v>
      </c>
      <c r="W18" s="136"/>
    </row>
    <row r="19" spans="1:23" s="125" customFormat="1" x14ac:dyDescent="0.25">
      <c r="A19" s="220" t="str">
        <f>'Eff Conc.'!A19</f>
        <v>Q2 2013</v>
      </c>
      <c r="B19" s="221">
        <f>'Eff Conc.'!B19</f>
        <v>41396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0.02</v>
      </c>
      <c r="H19" s="148">
        <v>0.05</v>
      </c>
      <c r="I19" s="149">
        <v>2E-3</v>
      </c>
      <c r="J19" s="150">
        <v>0.03</v>
      </c>
      <c r="K19" s="147">
        <v>0.04</v>
      </c>
      <c r="L19" s="148">
        <v>0.1</v>
      </c>
      <c r="M19" s="149"/>
      <c r="N19" s="151"/>
      <c r="O19" s="147">
        <v>7.4999999999999997E-2</v>
      </c>
      <c r="P19" s="148">
        <v>0.1</v>
      </c>
      <c r="Q19" s="149">
        <v>3.5000000000000003E-2</v>
      </c>
      <c r="R19" s="238">
        <v>0.05</v>
      </c>
      <c r="S19" s="241">
        <v>0.06</v>
      </c>
      <c r="T19" s="148">
        <v>0.1</v>
      </c>
      <c r="U19" s="147">
        <v>2</v>
      </c>
      <c r="V19" s="148">
        <v>3</v>
      </c>
      <c r="W19" s="136"/>
    </row>
    <row r="20" spans="1:23" s="125" customFormat="1" x14ac:dyDescent="0.25">
      <c r="A20" s="220" t="str">
        <f>'Eff Conc.'!A20</f>
        <v>Q2 2013</v>
      </c>
      <c r="B20" s="221">
        <f>'Eff Conc.'!B20</f>
        <v>41431</v>
      </c>
      <c r="C20" s="147">
        <v>0.14000000000000001</v>
      </c>
      <c r="D20" s="148">
        <v>0.2</v>
      </c>
      <c r="E20" s="149">
        <v>0.14000000000000001</v>
      </c>
      <c r="F20" s="150">
        <v>0.2</v>
      </c>
      <c r="G20" s="147">
        <v>0.48</v>
      </c>
      <c r="H20" s="148">
        <v>1</v>
      </c>
      <c r="I20" s="149">
        <v>0.02</v>
      </c>
      <c r="J20" s="150">
        <v>0.3</v>
      </c>
      <c r="K20" s="147">
        <v>0.04</v>
      </c>
      <c r="L20" s="148">
        <v>0.1</v>
      </c>
      <c r="M20" s="149"/>
      <c r="N20" s="151"/>
      <c r="O20" s="147">
        <v>7.4999999999999997E-2</v>
      </c>
      <c r="P20" s="148">
        <v>0.1</v>
      </c>
      <c r="Q20" s="149">
        <v>7.4999999999999997E-2</v>
      </c>
      <c r="R20" s="238">
        <v>0.1</v>
      </c>
      <c r="S20" s="241">
        <v>0.15</v>
      </c>
      <c r="T20" s="148">
        <v>0.2</v>
      </c>
      <c r="U20" s="147">
        <v>2</v>
      </c>
      <c r="V20" s="148">
        <v>3</v>
      </c>
      <c r="W20" s="136"/>
    </row>
    <row r="21" spans="1:23" s="125" customFormat="1" x14ac:dyDescent="0.25">
      <c r="A21" s="220" t="str">
        <f>'Eff Conc.'!A21</f>
        <v>Q3 2013</v>
      </c>
      <c r="B21" s="221">
        <f>'Eff Conc.'!B21</f>
        <v>41472</v>
      </c>
      <c r="C21" s="147">
        <v>7.0000000000000007E-2</v>
      </c>
      <c r="D21" s="148">
        <v>0.1</v>
      </c>
      <c r="E21" s="149">
        <v>7.0000000000000007E-2</v>
      </c>
      <c r="F21" s="150">
        <v>0.1</v>
      </c>
      <c r="G21" s="147">
        <v>0.1</v>
      </c>
      <c r="H21" s="148">
        <v>0.2</v>
      </c>
      <c r="I21" s="149">
        <v>2E-3</v>
      </c>
      <c r="J21" s="150">
        <v>0.03</v>
      </c>
      <c r="K21" s="147">
        <v>0.04</v>
      </c>
      <c r="L21" s="148">
        <v>0.1</v>
      </c>
      <c r="M21" s="149"/>
      <c r="N21" s="151"/>
      <c r="O21" s="147">
        <v>7.0000000000000007E-2</v>
      </c>
      <c r="P21" s="148">
        <v>0.1</v>
      </c>
      <c r="Q21" s="149">
        <v>7.0000000000000007E-2</v>
      </c>
      <c r="R21" s="238">
        <v>0.1</v>
      </c>
      <c r="S21" s="241">
        <v>0.06</v>
      </c>
      <c r="T21" s="148">
        <v>0.1</v>
      </c>
      <c r="U21" s="147">
        <v>2</v>
      </c>
      <c r="V21" s="148">
        <v>3</v>
      </c>
      <c r="W21" s="136"/>
    </row>
    <row r="22" spans="1:23" s="125" customFormat="1" x14ac:dyDescent="0.25">
      <c r="A22" s="220" t="str">
        <f>'Eff Conc.'!A22</f>
        <v>Q3 2013</v>
      </c>
      <c r="B22" s="221">
        <f>'Eff Conc.'!B22</f>
        <v>41506</v>
      </c>
      <c r="C22" s="147">
        <v>7.0000000000000007E-2</v>
      </c>
      <c r="D22" s="148">
        <v>0.1</v>
      </c>
      <c r="E22" s="149">
        <v>7.0000000000000007E-2</v>
      </c>
      <c r="F22" s="150">
        <v>0.1</v>
      </c>
      <c r="G22" s="147">
        <v>0.1</v>
      </c>
      <c r="H22" s="148">
        <v>0.2</v>
      </c>
      <c r="I22" s="149">
        <v>2E-3</v>
      </c>
      <c r="J22" s="150">
        <v>0.03</v>
      </c>
      <c r="K22" s="147">
        <v>0.04</v>
      </c>
      <c r="L22" s="148">
        <v>0.1</v>
      </c>
      <c r="M22" s="149"/>
      <c r="N22" s="151"/>
      <c r="O22" s="147">
        <v>7.0000000000000007E-2</v>
      </c>
      <c r="P22" s="148">
        <v>0.1</v>
      </c>
      <c r="Q22" s="149">
        <v>7.0000000000000007E-2</v>
      </c>
      <c r="R22" s="238">
        <v>0.1</v>
      </c>
      <c r="S22" s="241">
        <v>0.15</v>
      </c>
      <c r="T22" s="148">
        <v>0.2</v>
      </c>
      <c r="U22" s="147">
        <v>2</v>
      </c>
      <c r="V22" s="148">
        <v>3</v>
      </c>
      <c r="W22" s="136"/>
    </row>
    <row r="23" spans="1:23" s="125" customFormat="1" x14ac:dyDescent="0.25">
      <c r="A23" s="220" t="str">
        <f>'Eff Conc.'!A23</f>
        <v>Q3 2013</v>
      </c>
      <c r="B23" s="221">
        <f>'Eff Conc.'!B23</f>
        <v>41529</v>
      </c>
      <c r="C23" s="147">
        <v>7.0000000000000007E-2</v>
      </c>
      <c r="D23" s="148">
        <v>0.1</v>
      </c>
      <c r="E23" s="149">
        <v>7.0000000000000007E-2</v>
      </c>
      <c r="F23" s="150">
        <v>0.1</v>
      </c>
      <c r="G23" s="147">
        <v>0.1</v>
      </c>
      <c r="H23" s="148">
        <v>0.2</v>
      </c>
      <c r="I23" s="149">
        <v>2E-3</v>
      </c>
      <c r="J23" s="150">
        <v>0.03</v>
      </c>
      <c r="K23" s="147">
        <v>0.04</v>
      </c>
      <c r="L23" s="148">
        <v>0.1</v>
      </c>
      <c r="M23" s="149"/>
      <c r="N23" s="151"/>
      <c r="O23" s="147">
        <v>0.15</v>
      </c>
      <c r="P23" s="148">
        <v>0.2</v>
      </c>
      <c r="Q23" s="149">
        <v>0.15</v>
      </c>
      <c r="R23" s="238">
        <v>0.2</v>
      </c>
      <c r="S23" s="241">
        <v>0.15</v>
      </c>
      <c r="T23" s="148">
        <v>0.2</v>
      </c>
      <c r="U23" s="147">
        <v>2</v>
      </c>
      <c r="V23" s="148">
        <v>3</v>
      </c>
      <c r="W23" s="136"/>
    </row>
    <row r="24" spans="1:23" s="125" customFormat="1" x14ac:dyDescent="0.25">
      <c r="A24" s="220" t="s">
        <v>223</v>
      </c>
      <c r="B24" s="221">
        <f>'Eff Conc.'!B24</f>
        <v>41549</v>
      </c>
      <c r="C24" s="147">
        <v>7.0000000000000007E-2</v>
      </c>
      <c r="D24" s="148">
        <v>0.1</v>
      </c>
      <c r="E24" s="149">
        <v>7.0000000000000007E-2</v>
      </c>
      <c r="F24" s="150">
        <v>0.1</v>
      </c>
      <c r="G24" s="147">
        <v>0.1</v>
      </c>
      <c r="H24" s="148">
        <v>0.2</v>
      </c>
      <c r="I24" s="149">
        <v>4.0000000000000001E-3</v>
      </c>
      <c r="J24" s="150">
        <v>0.06</v>
      </c>
      <c r="K24" s="147">
        <v>0.04</v>
      </c>
      <c r="L24" s="148">
        <v>0.1</v>
      </c>
      <c r="M24" s="149"/>
      <c r="N24" s="151"/>
      <c r="O24" s="147">
        <v>7.0000000000000007E-2</v>
      </c>
      <c r="P24" s="148">
        <v>0.1</v>
      </c>
      <c r="Q24" s="149">
        <v>7.0000000000000007E-2</v>
      </c>
      <c r="R24" s="238">
        <v>0.1</v>
      </c>
      <c r="S24" s="241">
        <v>0.15</v>
      </c>
      <c r="T24" s="148">
        <v>0.2</v>
      </c>
      <c r="U24" s="147">
        <v>2</v>
      </c>
      <c r="V24" s="148">
        <v>3</v>
      </c>
      <c r="W24" s="136"/>
    </row>
    <row r="25" spans="1:23" s="125" customFormat="1" x14ac:dyDescent="0.25">
      <c r="A25" s="220" t="s">
        <v>224</v>
      </c>
      <c r="B25" s="221">
        <f>'Eff Conc.'!B25</f>
        <v>41583</v>
      </c>
      <c r="C25" s="147">
        <v>7.0000000000000007E-2</v>
      </c>
      <c r="D25" s="148">
        <v>0.1</v>
      </c>
      <c r="E25" s="149">
        <v>7.0000000000000007E-2</v>
      </c>
      <c r="F25" s="150">
        <v>0.1</v>
      </c>
      <c r="G25" s="147">
        <v>0.1</v>
      </c>
      <c r="H25" s="148">
        <v>0.2</v>
      </c>
      <c r="I25" s="149">
        <v>0.01</v>
      </c>
      <c r="J25" s="150">
        <v>0.2</v>
      </c>
      <c r="K25" s="147">
        <v>0.04</v>
      </c>
      <c r="L25" s="148">
        <v>0.1</v>
      </c>
      <c r="M25" s="149"/>
      <c r="N25" s="151"/>
      <c r="O25" s="147">
        <v>7.0000000000000007E-2</v>
      </c>
      <c r="P25" s="148">
        <v>0.1</v>
      </c>
      <c r="Q25" s="149">
        <v>7.0000000000000007E-2</v>
      </c>
      <c r="R25" s="238">
        <v>0.1</v>
      </c>
      <c r="S25" s="241">
        <v>0.15</v>
      </c>
      <c r="T25" s="148">
        <v>0.2</v>
      </c>
      <c r="U25" s="147">
        <v>2</v>
      </c>
      <c r="V25" s="148">
        <v>3</v>
      </c>
      <c r="W25" s="136"/>
    </row>
    <row r="26" spans="1:23" s="125" customFormat="1" x14ac:dyDescent="0.25">
      <c r="A26" s="220" t="s">
        <v>224</v>
      </c>
      <c r="B26" s="221">
        <f>'Eff Conc.'!B26</f>
        <v>41625</v>
      </c>
      <c r="C26" s="147">
        <v>7.0000000000000007E-2</v>
      </c>
      <c r="D26" s="148">
        <v>0.1</v>
      </c>
      <c r="E26" s="149">
        <v>7.0000000000000007E-2</v>
      </c>
      <c r="F26" s="150">
        <v>0.1</v>
      </c>
      <c r="G26" s="147">
        <v>0.1</v>
      </c>
      <c r="H26" s="148">
        <v>0.2</v>
      </c>
      <c r="I26" s="149">
        <v>4.0000000000000001E-3</v>
      </c>
      <c r="J26" s="150">
        <v>0.06</v>
      </c>
      <c r="K26" s="147">
        <v>0.04</v>
      </c>
      <c r="L26" s="148">
        <v>0.1</v>
      </c>
      <c r="M26" s="149"/>
      <c r="N26" s="151"/>
      <c r="O26" s="147">
        <v>0.15</v>
      </c>
      <c r="P26" s="148">
        <v>0.2</v>
      </c>
      <c r="Q26" s="149">
        <v>0.15</v>
      </c>
      <c r="R26" s="238">
        <v>0.2</v>
      </c>
      <c r="S26" s="241">
        <v>0.15</v>
      </c>
      <c r="T26" s="148">
        <v>0.2</v>
      </c>
      <c r="U26" s="147">
        <v>2</v>
      </c>
      <c r="V26" s="148">
        <v>3</v>
      </c>
      <c r="W26" s="136"/>
    </row>
    <row r="27" spans="1:23" s="125" customFormat="1" x14ac:dyDescent="0.25">
      <c r="A27" s="220" t="str">
        <f>'Eff Conc.'!A27</f>
        <v>Q1 2014</v>
      </c>
      <c r="B27" s="221">
        <f>'Eff Conc.'!B27</f>
        <v>41648</v>
      </c>
      <c r="C27" s="147">
        <v>7.0000000000000007E-2</v>
      </c>
      <c r="D27" s="148">
        <v>0.1</v>
      </c>
      <c r="E27" s="149">
        <v>7.0000000000000007E-2</v>
      </c>
      <c r="F27" s="150">
        <v>0.1</v>
      </c>
      <c r="G27" s="147">
        <v>0.1</v>
      </c>
      <c r="H27" s="148">
        <v>0.2</v>
      </c>
      <c r="I27" s="149">
        <v>0.02</v>
      </c>
      <c r="J27" s="150">
        <v>0.3</v>
      </c>
      <c r="K27" s="147">
        <v>0.04</v>
      </c>
      <c r="L27" s="148">
        <v>0.1</v>
      </c>
      <c r="M27" s="149"/>
      <c r="N27" s="151"/>
      <c r="O27" s="147">
        <v>7.0000000000000007E-2</v>
      </c>
      <c r="P27" s="148">
        <v>0.1</v>
      </c>
      <c r="Q27" s="149">
        <v>0.15</v>
      </c>
      <c r="R27" s="238">
        <v>0.2</v>
      </c>
      <c r="S27" s="241">
        <v>0.06</v>
      </c>
      <c r="T27" s="148">
        <v>0.1</v>
      </c>
      <c r="U27" s="147">
        <v>2</v>
      </c>
      <c r="V27" s="148">
        <v>3</v>
      </c>
      <c r="W27" s="136"/>
    </row>
    <row r="28" spans="1:23" s="125" customFormat="1" x14ac:dyDescent="0.25">
      <c r="A28" s="220" t="str">
        <f>'Eff Conc.'!A28</f>
        <v>Q1 2014</v>
      </c>
      <c r="B28" s="221">
        <f>'Eff Conc.'!B28</f>
        <v>41676</v>
      </c>
      <c r="C28" s="147">
        <v>7.0000000000000007E-2</v>
      </c>
      <c r="D28" s="148">
        <v>0.1</v>
      </c>
      <c r="E28" s="149">
        <v>7.0000000000000007E-2</v>
      </c>
      <c r="F28" s="150">
        <v>0.1</v>
      </c>
      <c r="G28" s="147">
        <v>0.1</v>
      </c>
      <c r="H28" s="148">
        <v>0.2</v>
      </c>
      <c r="I28" s="149">
        <v>0.1</v>
      </c>
      <c r="J28" s="150">
        <v>0.06</v>
      </c>
      <c r="K28" s="148">
        <v>0.1</v>
      </c>
      <c r="L28" s="148">
        <v>0.1</v>
      </c>
      <c r="M28" s="149"/>
      <c r="N28" s="151"/>
      <c r="O28" s="147">
        <v>0.15</v>
      </c>
      <c r="P28" s="148">
        <v>0.2</v>
      </c>
      <c r="Q28" s="149">
        <v>0.15</v>
      </c>
      <c r="R28" s="238">
        <v>0.2</v>
      </c>
      <c r="S28" s="241">
        <v>0.15</v>
      </c>
      <c r="T28" s="148">
        <v>0.2</v>
      </c>
      <c r="U28" s="147">
        <v>2</v>
      </c>
      <c r="V28" s="148">
        <v>3</v>
      </c>
      <c r="W28" s="136"/>
    </row>
    <row r="29" spans="1:23" s="125" customFormat="1" x14ac:dyDescent="0.25">
      <c r="A29" s="220" t="str">
        <f>'Eff Conc.'!A29</f>
        <v>Q1 2014</v>
      </c>
      <c r="B29" s="221">
        <f>'Eff Conc.'!B29</f>
        <v>41676</v>
      </c>
      <c r="C29" s="147">
        <v>7.0000000000000007E-2</v>
      </c>
      <c r="D29" s="148">
        <v>0.1</v>
      </c>
      <c r="E29" s="149">
        <v>7.0000000000000007E-2</v>
      </c>
      <c r="F29" s="150">
        <v>0.1</v>
      </c>
      <c r="G29" s="147">
        <v>0.1</v>
      </c>
      <c r="H29" s="148">
        <v>0.2</v>
      </c>
      <c r="I29" s="149">
        <v>2E-3</v>
      </c>
      <c r="J29" s="150">
        <v>0.03</v>
      </c>
      <c r="K29" s="148">
        <v>0.04</v>
      </c>
      <c r="L29" s="148">
        <v>0.1</v>
      </c>
      <c r="M29" s="149"/>
      <c r="N29" s="151"/>
      <c r="O29" s="147">
        <v>0.15</v>
      </c>
      <c r="P29" s="148">
        <v>0.2</v>
      </c>
      <c r="Q29" s="149">
        <v>0.15</v>
      </c>
      <c r="R29" s="238">
        <v>0.2</v>
      </c>
      <c r="S29" s="241">
        <v>0.15</v>
      </c>
      <c r="T29" s="148">
        <v>0.2</v>
      </c>
      <c r="U29" s="147">
        <v>2</v>
      </c>
      <c r="V29" s="148">
        <v>3</v>
      </c>
      <c r="W29" s="136"/>
    </row>
    <row r="30" spans="1:23" s="125" customFormat="1" x14ac:dyDescent="0.25">
      <c r="A30" s="220" t="str">
        <f>'Eff Conc.'!A30</f>
        <v>Q1 2014</v>
      </c>
      <c r="B30" s="221">
        <f>'Eff Conc.'!B30</f>
        <v>41679</v>
      </c>
      <c r="C30" s="147">
        <v>7.0000000000000007E-2</v>
      </c>
      <c r="D30" s="148">
        <v>0.1</v>
      </c>
      <c r="E30" s="149">
        <v>7.0000000000000007E-2</v>
      </c>
      <c r="F30" s="150">
        <v>0.1</v>
      </c>
      <c r="G30" s="147">
        <v>0.02</v>
      </c>
      <c r="H30" s="148">
        <v>0.05</v>
      </c>
      <c r="I30" s="149">
        <v>2E-3</v>
      </c>
      <c r="J30" s="150">
        <v>0.03</v>
      </c>
      <c r="K30" s="148">
        <v>0.04</v>
      </c>
      <c r="L30" s="148">
        <v>0.1</v>
      </c>
      <c r="M30" s="149"/>
      <c r="N30" s="151"/>
      <c r="O30" s="147">
        <v>0.15</v>
      </c>
      <c r="P30" s="148">
        <v>0.1</v>
      </c>
      <c r="Q30" s="149">
        <v>1.4999999999999999E-2</v>
      </c>
      <c r="R30" s="238">
        <v>0.1</v>
      </c>
      <c r="S30" s="241">
        <v>6.0000000000000001E-3</v>
      </c>
      <c r="T30" s="148">
        <v>0.1</v>
      </c>
      <c r="U30" s="147">
        <v>2</v>
      </c>
      <c r="V30" s="148">
        <v>3</v>
      </c>
      <c r="W30" s="136"/>
    </row>
    <row r="31" spans="1:23" s="125" customFormat="1" x14ac:dyDescent="0.25">
      <c r="A31" s="220" t="str">
        <f>'Eff Conc.'!A31</f>
        <v>Q1 2014</v>
      </c>
      <c r="B31" s="221">
        <f>'Eff Conc.'!B31</f>
        <v>41702</v>
      </c>
      <c r="C31" s="147">
        <v>7.0000000000000007E-2</v>
      </c>
      <c r="D31" s="148">
        <v>0.1</v>
      </c>
      <c r="E31" s="149">
        <v>7.0000000000000007E-2</v>
      </c>
      <c r="F31" s="150">
        <v>0.1</v>
      </c>
      <c r="G31" s="147">
        <v>0.1</v>
      </c>
      <c r="H31" s="148">
        <v>0.2</v>
      </c>
      <c r="I31" s="149">
        <v>4.0000000000000001E-3</v>
      </c>
      <c r="J31" s="150">
        <v>0.06</v>
      </c>
      <c r="K31" s="148">
        <v>0.1</v>
      </c>
      <c r="L31" s="148">
        <v>0.1</v>
      </c>
      <c r="M31" s="149"/>
      <c r="N31" s="151"/>
      <c r="O31" s="147">
        <v>0.15</v>
      </c>
      <c r="P31" s="148">
        <v>0.2</v>
      </c>
      <c r="Q31" s="149">
        <v>7.0000000000000007E-2</v>
      </c>
      <c r="R31" s="238">
        <v>0.1</v>
      </c>
      <c r="S31" s="241">
        <v>0.06</v>
      </c>
      <c r="T31" s="148">
        <v>0.1</v>
      </c>
      <c r="U31" s="147">
        <v>2</v>
      </c>
      <c r="V31" s="148">
        <v>3</v>
      </c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01" priority="767">
      <formula>ISTEXT(F7)</formula>
    </cfRule>
  </conditionalFormatting>
  <conditionalFormatting sqref="G7">
    <cfRule type="expression" dxfId="400" priority="766">
      <formula>ISTEXT(G7)</formula>
    </cfRule>
  </conditionalFormatting>
  <conditionalFormatting sqref="H7">
    <cfRule type="expression" dxfId="399" priority="765">
      <formula>ISTEXT(H7)</formula>
    </cfRule>
  </conditionalFormatting>
  <conditionalFormatting sqref="I7">
    <cfRule type="expression" dxfId="398" priority="764">
      <formula>ISTEXT(I7)</formula>
    </cfRule>
  </conditionalFormatting>
  <conditionalFormatting sqref="J7">
    <cfRule type="expression" dxfId="397" priority="763">
      <formula>ISTEXT(J7)</formula>
    </cfRule>
  </conditionalFormatting>
  <conditionalFormatting sqref="K7">
    <cfRule type="expression" dxfId="396" priority="762">
      <formula>ISTEXT(K7)</formula>
    </cfRule>
  </conditionalFormatting>
  <conditionalFormatting sqref="L7">
    <cfRule type="expression" dxfId="395" priority="761">
      <formula>ISTEXT(L7)</formula>
    </cfRule>
  </conditionalFormatting>
  <conditionalFormatting sqref="U7">
    <cfRule type="expression" dxfId="394" priority="754">
      <formula>ISTEXT(U7)</formula>
    </cfRule>
  </conditionalFormatting>
  <conditionalFormatting sqref="V7">
    <cfRule type="expression" dxfId="393" priority="753">
      <formula>ISTEXT(V7)</formula>
    </cfRule>
  </conditionalFormatting>
  <conditionalFormatting sqref="F8">
    <cfRule type="expression" dxfId="392" priority="746">
      <formula>ISTEXT(F8)</formula>
    </cfRule>
  </conditionalFormatting>
  <conditionalFormatting sqref="G8">
    <cfRule type="expression" dxfId="391" priority="745">
      <formula>ISTEXT(G8)</formula>
    </cfRule>
  </conditionalFormatting>
  <conditionalFormatting sqref="H8">
    <cfRule type="expression" dxfId="390" priority="744">
      <formula>ISTEXT(H8)</formula>
    </cfRule>
  </conditionalFormatting>
  <conditionalFormatting sqref="I8">
    <cfRule type="expression" dxfId="389" priority="743">
      <formula>ISTEXT(I8)</formula>
    </cfRule>
  </conditionalFormatting>
  <conditionalFormatting sqref="J8">
    <cfRule type="expression" dxfId="388" priority="742">
      <formula>ISTEXT(J8)</formula>
    </cfRule>
  </conditionalFormatting>
  <conditionalFormatting sqref="K8">
    <cfRule type="expression" dxfId="387" priority="741">
      <formula>ISTEXT(K8)</formula>
    </cfRule>
  </conditionalFormatting>
  <conditionalFormatting sqref="L8">
    <cfRule type="expression" dxfId="386" priority="740">
      <formula>ISTEXT(L8)</formula>
    </cfRule>
  </conditionalFormatting>
  <conditionalFormatting sqref="U8">
    <cfRule type="expression" dxfId="385" priority="733">
      <formula>ISTEXT(U8)</formula>
    </cfRule>
  </conditionalFormatting>
  <conditionalFormatting sqref="V8">
    <cfRule type="expression" dxfId="384" priority="732">
      <formula>ISTEXT(V8)</formula>
    </cfRule>
  </conditionalFormatting>
  <conditionalFormatting sqref="F9">
    <cfRule type="expression" dxfId="383" priority="725">
      <formula>ISTEXT(F9)</formula>
    </cfRule>
  </conditionalFormatting>
  <conditionalFormatting sqref="G9">
    <cfRule type="expression" dxfId="382" priority="724">
      <formula>ISTEXT(G9)</formula>
    </cfRule>
  </conditionalFormatting>
  <conditionalFormatting sqref="H9">
    <cfRule type="expression" dxfId="381" priority="723">
      <formula>ISTEXT(H9)</formula>
    </cfRule>
  </conditionalFormatting>
  <conditionalFormatting sqref="I9">
    <cfRule type="expression" dxfId="380" priority="722">
      <formula>ISTEXT(I9)</formula>
    </cfRule>
  </conditionalFormatting>
  <conditionalFormatting sqref="J9">
    <cfRule type="expression" dxfId="379" priority="721">
      <formula>ISTEXT(J9)</formula>
    </cfRule>
  </conditionalFormatting>
  <conditionalFormatting sqref="K9">
    <cfRule type="expression" dxfId="378" priority="720">
      <formula>ISTEXT(K9)</formula>
    </cfRule>
  </conditionalFormatting>
  <conditionalFormatting sqref="L9">
    <cfRule type="expression" dxfId="377" priority="719">
      <formula>ISTEXT(L9)</formula>
    </cfRule>
  </conditionalFormatting>
  <conditionalFormatting sqref="U9">
    <cfRule type="expression" dxfId="376" priority="712">
      <formula>ISTEXT(U9)</formula>
    </cfRule>
  </conditionalFormatting>
  <conditionalFormatting sqref="V9">
    <cfRule type="expression" dxfId="375" priority="711">
      <formula>ISTEXT(V9)</formula>
    </cfRule>
  </conditionalFormatting>
  <conditionalFormatting sqref="F10">
    <cfRule type="expression" dxfId="374" priority="578">
      <formula>ISTEXT(F10)</formula>
    </cfRule>
  </conditionalFormatting>
  <conditionalFormatting sqref="G10">
    <cfRule type="expression" dxfId="373" priority="577">
      <formula>ISTEXT(G10)</formula>
    </cfRule>
  </conditionalFormatting>
  <conditionalFormatting sqref="H10">
    <cfRule type="expression" dxfId="372" priority="576">
      <formula>ISTEXT(H10)</formula>
    </cfRule>
  </conditionalFormatting>
  <conditionalFormatting sqref="I10">
    <cfRule type="expression" dxfId="371" priority="575">
      <formula>ISTEXT(I10)</formula>
    </cfRule>
  </conditionalFormatting>
  <conditionalFormatting sqref="J10">
    <cfRule type="expression" dxfId="370" priority="574">
      <formula>ISTEXT(J10)</formula>
    </cfRule>
  </conditionalFormatting>
  <conditionalFormatting sqref="K10">
    <cfRule type="expression" dxfId="369" priority="573">
      <formula>ISTEXT(K10)</formula>
    </cfRule>
  </conditionalFormatting>
  <conditionalFormatting sqref="L10">
    <cfRule type="expression" dxfId="368" priority="572">
      <formula>ISTEXT(L10)</formula>
    </cfRule>
  </conditionalFormatting>
  <conditionalFormatting sqref="U10">
    <cfRule type="expression" dxfId="367" priority="565">
      <formula>ISTEXT(U10)</formula>
    </cfRule>
  </conditionalFormatting>
  <conditionalFormatting sqref="V10">
    <cfRule type="expression" dxfId="366" priority="564">
      <formula>ISTEXT(V10)</formula>
    </cfRule>
  </conditionalFormatting>
  <conditionalFormatting sqref="F11">
    <cfRule type="expression" dxfId="365" priority="557">
      <formula>ISTEXT(F11)</formula>
    </cfRule>
  </conditionalFormatting>
  <conditionalFormatting sqref="G11">
    <cfRule type="expression" dxfId="364" priority="556">
      <formula>ISTEXT(G11)</formula>
    </cfRule>
  </conditionalFormatting>
  <conditionalFormatting sqref="H11">
    <cfRule type="expression" dxfId="363" priority="555">
      <formula>ISTEXT(H11)</formula>
    </cfRule>
  </conditionalFormatting>
  <conditionalFormatting sqref="I11">
    <cfRule type="expression" dxfId="362" priority="554">
      <formula>ISTEXT(I11)</formula>
    </cfRule>
  </conditionalFormatting>
  <conditionalFormatting sqref="J11">
    <cfRule type="expression" dxfId="361" priority="553">
      <formula>ISTEXT(J11)</formula>
    </cfRule>
  </conditionalFormatting>
  <conditionalFormatting sqref="K11">
    <cfRule type="expression" dxfId="360" priority="552">
      <formula>ISTEXT(K11)</formula>
    </cfRule>
  </conditionalFormatting>
  <conditionalFormatting sqref="L11">
    <cfRule type="expression" dxfId="359" priority="551">
      <formula>ISTEXT(L11)</formula>
    </cfRule>
  </conditionalFormatting>
  <conditionalFormatting sqref="U11">
    <cfRule type="expression" dxfId="358" priority="544">
      <formula>ISTEXT(U11)</formula>
    </cfRule>
  </conditionalFormatting>
  <conditionalFormatting sqref="V11">
    <cfRule type="expression" dxfId="357" priority="543">
      <formula>ISTEXT(V11)</formula>
    </cfRule>
  </conditionalFormatting>
  <conditionalFormatting sqref="F12:N12 U12:V12">
    <cfRule type="expression" dxfId="356" priority="540">
      <formula>ISTEXT(F12)</formula>
    </cfRule>
  </conditionalFormatting>
  <conditionalFormatting sqref="F13">
    <cfRule type="expression" dxfId="355" priority="536">
      <formula>ISTEXT(F13)</formula>
    </cfRule>
  </conditionalFormatting>
  <conditionalFormatting sqref="G13">
    <cfRule type="expression" dxfId="354" priority="535">
      <formula>ISTEXT(G13)</formula>
    </cfRule>
  </conditionalFormatting>
  <conditionalFormatting sqref="H13">
    <cfRule type="expression" dxfId="353" priority="534">
      <formula>ISTEXT(H13)</formula>
    </cfRule>
  </conditionalFormatting>
  <conditionalFormatting sqref="I13">
    <cfRule type="expression" dxfId="352" priority="533">
      <formula>ISTEXT(I13)</formula>
    </cfRule>
  </conditionalFormatting>
  <conditionalFormatting sqref="J13">
    <cfRule type="expression" dxfId="351" priority="532">
      <formula>ISTEXT(J13)</formula>
    </cfRule>
  </conditionalFormatting>
  <conditionalFormatting sqref="K13">
    <cfRule type="expression" dxfId="350" priority="531">
      <formula>ISTEXT(K13)</formula>
    </cfRule>
  </conditionalFormatting>
  <conditionalFormatting sqref="L13">
    <cfRule type="expression" dxfId="349" priority="530">
      <formula>ISTEXT(L13)</formula>
    </cfRule>
  </conditionalFormatting>
  <conditionalFormatting sqref="U13">
    <cfRule type="expression" dxfId="348" priority="523">
      <formula>ISTEXT(U13)</formula>
    </cfRule>
  </conditionalFormatting>
  <conditionalFormatting sqref="V13">
    <cfRule type="expression" dxfId="347" priority="522">
      <formula>ISTEXT(V13)</formula>
    </cfRule>
  </conditionalFormatting>
  <conditionalFormatting sqref="C14">
    <cfRule type="expression" dxfId="346" priority="518">
      <formula>ISTEXT(C14)</formula>
    </cfRule>
  </conditionalFormatting>
  <conditionalFormatting sqref="D14">
    <cfRule type="expression" dxfId="345" priority="517">
      <formula>ISTEXT(D14)</formula>
    </cfRule>
  </conditionalFormatting>
  <conditionalFormatting sqref="E14">
    <cfRule type="expression" dxfId="344" priority="516">
      <formula>ISTEXT(E14)</formula>
    </cfRule>
  </conditionalFormatting>
  <conditionalFormatting sqref="F14">
    <cfRule type="expression" dxfId="343" priority="515">
      <formula>ISTEXT(F14)</formula>
    </cfRule>
  </conditionalFormatting>
  <conditionalFormatting sqref="G14">
    <cfRule type="expression" dxfId="342" priority="514">
      <formula>ISTEXT(G14)</formula>
    </cfRule>
  </conditionalFormatting>
  <conditionalFormatting sqref="H14">
    <cfRule type="expression" dxfId="341" priority="513">
      <formula>ISTEXT(H14)</formula>
    </cfRule>
  </conditionalFormatting>
  <conditionalFormatting sqref="I14">
    <cfRule type="expression" dxfId="340" priority="512">
      <formula>ISTEXT(I14)</formula>
    </cfRule>
  </conditionalFormatting>
  <conditionalFormatting sqref="J14">
    <cfRule type="expression" dxfId="339" priority="511">
      <formula>ISTEXT(J14)</formula>
    </cfRule>
  </conditionalFormatting>
  <conditionalFormatting sqref="K14">
    <cfRule type="expression" dxfId="338" priority="510">
      <formula>ISTEXT(K14)</formula>
    </cfRule>
  </conditionalFormatting>
  <conditionalFormatting sqref="L14">
    <cfRule type="expression" dxfId="337" priority="509">
      <formula>ISTEXT(L14)</formula>
    </cfRule>
  </conditionalFormatting>
  <conditionalFormatting sqref="U14">
    <cfRule type="expression" dxfId="336" priority="502">
      <formula>ISTEXT(U14)</formula>
    </cfRule>
  </conditionalFormatting>
  <conditionalFormatting sqref="V14">
    <cfRule type="expression" dxfId="335" priority="501">
      <formula>ISTEXT(V14)</formula>
    </cfRule>
  </conditionalFormatting>
  <conditionalFormatting sqref="C15">
    <cfRule type="expression" dxfId="334" priority="500">
      <formula>ISTEXT(C15)</formula>
    </cfRule>
  </conditionalFormatting>
  <conditionalFormatting sqref="D15">
    <cfRule type="expression" dxfId="333" priority="499">
      <formula>ISTEXT(D15)</formula>
    </cfRule>
  </conditionalFormatting>
  <conditionalFormatting sqref="E15:N15 U15:V15">
    <cfRule type="expression" dxfId="332" priority="498">
      <formula>ISTEXT(E15)</formula>
    </cfRule>
  </conditionalFormatting>
  <conditionalFormatting sqref="C16">
    <cfRule type="expression" dxfId="331" priority="497">
      <formula>ISTEXT(C16)</formula>
    </cfRule>
  </conditionalFormatting>
  <conditionalFormatting sqref="D16">
    <cfRule type="expression" dxfId="330" priority="496">
      <formula>ISTEXT(D16)</formula>
    </cfRule>
  </conditionalFormatting>
  <conditionalFormatting sqref="E16">
    <cfRule type="expression" dxfId="329" priority="495">
      <formula>ISTEXT(E16)</formula>
    </cfRule>
  </conditionalFormatting>
  <conditionalFormatting sqref="F16">
    <cfRule type="expression" dxfId="328" priority="494">
      <formula>ISTEXT(F16)</formula>
    </cfRule>
  </conditionalFormatting>
  <conditionalFormatting sqref="G16">
    <cfRule type="expression" dxfId="327" priority="493">
      <formula>ISTEXT(G16)</formula>
    </cfRule>
  </conditionalFormatting>
  <conditionalFormatting sqref="H16">
    <cfRule type="expression" dxfId="326" priority="492">
      <formula>ISTEXT(H16)</formula>
    </cfRule>
  </conditionalFormatting>
  <conditionalFormatting sqref="I16">
    <cfRule type="expression" dxfId="325" priority="491">
      <formula>ISTEXT(I16)</formula>
    </cfRule>
  </conditionalFormatting>
  <conditionalFormatting sqref="J16">
    <cfRule type="expression" dxfId="324" priority="490">
      <formula>ISTEXT(J16)</formula>
    </cfRule>
  </conditionalFormatting>
  <conditionalFormatting sqref="K16">
    <cfRule type="expression" dxfId="323" priority="489">
      <formula>ISTEXT(K16)</formula>
    </cfRule>
  </conditionalFormatting>
  <conditionalFormatting sqref="L16">
    <cfRule type="expression" dxfId="322" priority="488">
      <formula>ISTEXT(L16)</formula>
    </cfRule>
  </conditionalFormatting>
  <conditionalFormatting sqref="U16">
    <cfRule type="expression" dxfId="321" priority="481">
      <formula>ISTEXT(U16)</formula>
    </cfRule>
  </conditionalFormatting>
  <conditionalFormatting sqref="V16">
    <cfRule type="expression" dxfId="320" priority="480">
      <formula>ISTEXT(V16)</formula>
    </cfRule>
  </conditionalFormatting>
  <conditionalFormatting sqref="C17">
    <cfRule type="expression" dxfId="319" priority="479">
      <formula>ISTEXT(C17)</formula>
    </cfRule>
  </conditionalFormatting>
  <conditionalFormatting sqref="D17">
    <cfRule type="expression" dxfId="318" priority="478">
      <formula>ISTEXT(D17)</formula>
    </cfRule>
  </conditionalFormatting>
  <conditionalFormatting sqref="E17:N17 U17:V17">
    <cfRule type="expression" dxfId="317" priority="477">
      <formula>ISTEXT(E17)</formula>
    </cfRule>
  </conditionalFormatting>
  <conditionalFormatting sqref="C18:C26 C32:C44">
    <cfRule type="expression" dxfId="316" priority="476">
      <formula>ISTEXT(C18)</formula>
    </cfRule>
  </conditionalFormatting>
  <conditionalFormatting sqref="D18:D26 D32:D44">
    <cfRule type="expression" dxfId="315" priority="475">
      <formula>ISTEXT(D18)</formula>
    </cfRule>
  </conditionalFormatting>
  <conditionalFormatting sqref="E18:E26 E32:E44">
    <cfRule type="expression" dxfId="314" priority="474">
      <formula>ISTEXT(E18)</formula>
    </cfRule>
  </conditionalFormatting>
  <conditionalFormatting sqref="F18:F26 F32:F44">
    <cfRule type="expression" dxfId="313" priority="473">
      <formula>ISTEXT(F18)</formula>
    </cfRule>
  </conditionalFormatting>
  <conditionalFormatting sqref="G18:G26 G32:G44">
    <cfRule type="expression" dxfId="312" priority="472">
      <formula>ISTEXT(G18)</formula>
    </cfRule>
  </conditionalFormatting>
  <conditionalFormatting sqref="H18:H26 H32:H44">
    <cfRule type="expression" dxfId="311" priority="471">
      <formula>ISTEXT(H18)</formula>
    </cfRule>
  </conditionalFormatting>
  <conditionalFormatting sqref="I18:I26 I32:I44">
    <cfRule type="expression" dxfId="310" priority="470">
      <formula>ISTEXT(I18)</formula>
    </cfRule>
  </conditionalFormatting>
  <conditionalFormatting sqref="J18:J26 J32:J44">
    <cfRule type="expression" dxfId="309" priority="469">
      <formula>ISTEXT(J18)</formula>
    </cfRule>
  </conditionalFormatting>
  <conditionalFormatting sqref="K18:K26 K32:K44">
    <cfRule type="expression" dxfId="308" priority="468">
      <formula>ISTEXT(K18)</formula>
    </cfRule>
  </conditionalFormatting>
  <conditionalFormatting sqref="L18:L26 L32:L44">
    <cfRule type="expression" dxfId="307" priority="467">
      <formula>ISTEXT(L18)</formula>
    </cfRule>
  </conditionalFormatting>
  <conditionalFormatting sqref="U18:U26 U32:U44">
    <cfRule type="expression" dxfId="306" priority="460">
      <formula>ISTEXT(U18)</formula>
    </cfRule>
  </conditionalFormatting>
  <conditionalFormatting sqref="V18:V26 V32:V44">
    <cfRule type="expression" dxfId="305" priority="459">
      <formula>ISTEXT(V18)</formula>
    </cfRule>
  </conditionalFormatting>
  <conditionalFormatting sqref="C45">
    <cfRule type="expression" dxfId="304" priority="458">
      <formula>ISTEXT(C45)</formula>
    </cfRule>
  </conditionalFormatting>
  <conditionalFormatting sqref="D45">
    <cfRule type="expression" dxfId="303" priority="457">
      <formula>ISTEXT(D45)</formula>
    </cfRule>
  </conditionalFormatting>
  <conditionalFormatting sqref="E45:N45 U45:V45">
    <cfRule type="expression" dxfId="302" priority="456">
      <formula>ISTEXT(E45)</formula>
    </cfRule>
  </conditionalFormatting>
  <conditionalFormatting sqref="C46">
    <cfRule type="expression" dxfId="301" priority="455">
      <formula>ISTEXT(C46)</formula>
    </cfRule>
  </conditionalFormatting>
  <conditionalFormatting sqref="D46">
    <cfRule type="expression" dxfId="300" priority="454">
      <formula>ISTEXT(D46)</formula>
    </cfRule>
  </conditionalFormatting>
  <conditionalFormatting sqref="E46">
    <cfRule type="expression" dxfId="299" priority="453">
      <formula>ISTEXT(E46)</formula>
    </cfRule>
  </conditionalFormatting>
  <conditionalFormatting sqref="F46">
    <cfRule type="expression" dxfId="298" priority="452">
      <formula>ISTEXT(F46)</formula>
    </cfRule>
  </conditionalFormatting>
  <conditionalFormatting sqref="G46">
    <cfRule type="expression" dxfId="297" priority="451">
      <formula>ISTEXT(G46)</formula>
    </cfRule>
  </conditionalFormatting>
  <conditionalFormatting sqref="H46">
    <cfRule type="expression" dxfId="296" priority="450">
      <formula>ISTEXT(H46)</formula>
    </cfRule>
  </conditionalFormatting>
  <conditionalFormatting sqref="I46">
    <cfRule type="expression" dxfId="295" priority="449">
      <formula>ISTEXT(I46)</formula>
    </cfRule>
  </conditionalFormatting>
  <conditionalFormatting sqref="J46">
    <cfRule type="expression" dxfId="294" priority="448">
      <formula>ISTEXT(J46)</formula>
    </cfRule>
  </conditionalFormatting>
  <conditionalFormatting sqref="K46">
    <cfRule type="expression" dxfId="293" priority="447">
      <formula>ISTEXT(K46)</formula>
    </cfRule>
  </conditionalFormatting>
  <conditionalFormatting sqref="L46">
    <cfRule type="expression" dxfId="292" priority="446">
      <formula>ISTEXT(L46)</formula>
    </cfRule>
  </conditionalFormatting>
  <conditionalFormatting sqref="U46">
    <cfRule type="expression" dxfId="291" priority="439">
      <formula>ISTEXT(U46)</formula>
    </cfRule>
  </conditionalFormatting>
  <conditionalFormatting sqref="V46">
    <cfRule type="expression" dxfId="290" priority="438">
      <formula>ISTEXT(V46)</formula>
    </cfRule>
  </conditionalFormatting>
  <conditionalFormatting sqref="C47">
    <cfRule type="expression" dxfId="289" priority="437">
      <formula>ISTEXT(C47)</formula>
    </cfRule>
  </conditionalFormatting>
  <conditionalFormatting sqref="D47">
    <cfRule type="expression" dxfId="288" priority="436">
      <formula>ISTEXT(D47)</formula>
    </cfRule>
  </conditionalFormatting>
  <conditionalFormatting sqref="E47:N47 U47:V47">
    <cfRule type="expression" dxfId="287" priority="435">
      <formula>ISTEXT(E47)</formula>
    </cfRule>
  </conditionalFormatting>
  <conditionalFormatting sqref="C48">
    <cfRule type="expression" dxfId="286" priority="434">
      <formula>ISTEXT(C48)</formula>
    </cfRule>
  </conditionalFormatting>
  <conditionalFormatting sqref="D48">
    <cfRule type="expression" dxfId="285" priority="433">
      <formula>ISTEXT(D48)</formula>
    </cfRule>
  </conditionalFormatting>
  <conditionalFormatting sqref="E48">
    <cfRule type="expression" dxfId="284" priority="432">
      <formula>ISTEXT(E48)</formula>
    </cfRule>
  </conditionalFormatting>
  <conditionalFormatting sqref="F48">
    <cfRule type="expression" dxfId="283" priority="431">
      <formula>ISTEXT(F48)</formula>
    </cfRule>
  </conditionalFormatting>
  <conditionalFormatting sqref="G48">
    <cfRule type="expression" dxfId="282" priority="430">
      <formula>ISTEXT(G48)</formula>
    </cfRule>
  </conditionalFormatting>
  <conditionalFormatting sqref="H48">
    <cfRule type="expression" dxfId="281" priority="429">
      <formula>ISTEXT(H48)</formula>
    </cfRule>
  </conditionalFormatting>
  <conditionalFormatting sqref="I48">
    <cfRule type="expression" dxfId="280" priority="428">
      <formula>ISTEXT(I48)</formula>
    </cfRule>
  </conditionalFormatting>
  <conditionalFormatting sqref="J48">
    <cfRule type="expression" dxfId="279" priority="427">
      <formula>ISTEXT(J48)</formula>
    </cfRule>
  </conditionalFormatting>
  <conditionalFormatting sqref="K48">
    <cfRule type="expression" dxfId="278" priority="426">
      <formula>ISTEXT(K48)</formula>
    </cfRule>
  </conditionalFormatting>
  <conditionalFormatting sqref="L48">
    <cfRule type="expression" dxfId="277" priority="425">
      <formula>ISTEXT(L48)</formula>
    </cfRule>
  </conditionalFormatting>
  <conditionalFormatting sqref="U48">
    <cfRule type="expression" dxfId="276" priority="418">
      <formula>ISTEXT(U48)</formula>
    </cfRule>
  </conditionalFormatting>
  <conditionalFormatting sqref="V48">
    <cfRule type="expression" dxfId="275" priority="417">
      <formula>ISTEXT(V48)</formula>
    </cfRule>
  </conditionalFormatting>
  <conditionalFormatting sqref="C49">
    <cfRule type="expression" dxfId="274" priority="416">
      <formula>ISTEXT(C49)</formula>
    </cfRule>
  </conditionalFormatting>
  <conditionalFormatting sqref="D49">
    <cfRule type="expression" dxfId="273" priority="415">
      <formula>ISTEXT(D49)</formula>
    </cfRule>
  </conditionalFormatting>
  <conditionalFormatting sqref="E49:N49 U49:V49">
    <cfRule type="expression" dxfId="272" priority="414">
      <formula>ISTEXT(E49)</formula>
    </cfRule>
  </conditionalFormatting>
  <conditionalFormatting sqref="C50">
    <cfRule type="expression" dxfId="271" priority="413">
      <formula>ISTEXT(C50)</formula>
    </cfRule>
  </conditionalFormatting>
  <conditionalFormatting sqref="D50">
    <cfRule type="expression" dxfId="270" priority="412">
      <formula>ISTEXT(D50)</formula>
    </cfRule>
  </conditionalFormatting>
  <conditionalFormatting sqref="E50">
    <cfRule type="expression" dxfId="269" priority="411">
      <formula>ISTEXT(E50)</formula>
    </cfRule>
  </conditionalFormatting>
  <conditionalFormatting sqref="F50">
    <cfRule type="expression" dxfId="268" priority="410">
      <formula>ISTEXT(F50)</formula>
    </cfRule>
  </conditionalFormatting>
  <conditionalFormatting sqref="G50">
    <cfRule type="expression" dxfId="267" priority="409">
      <formula>ISTEXT(G50)</formula>
    </cfRule>
  </conditionalFormatting>
  <conditionalFormatting sqref="H50">
    <cfRule type="expression" dxfId="266" priority="408">
      <formula>ISTEXT(H50)</formula>
    </cfRule>
  </conditionalFormatting>
  <conditionalFormatting sqref="I50">
    <cfRule type="expression" dxfId="265" priority="407">
      <formula>ISTEXT(I50)</formula>
    </cfRule>
  </conditionalFormatting>
  <conditionalFormatting sqref="J50">
    <cfRule type="expression" dxfId="264" priority="406">
      <formula>ISTEXT(J50)</formula>
    </cfRule>
  </conditionalFormatting>
  <conditionalFormatting sqref="K50">
    <cfRule type="expression" dxfId="263" priority="405">
      <formula>ISTEXT(K50)</formula>
    </cfRule>
  </conditionalFormatting>
  <conditionalFormatting sqref="L50">
    <cfRule type="expression" dxfId="262" priority="404">
      <formula>ISTEXT(L50)</formula>
    </cfRule>
  </conditionalFormatting>
  <conditionalFormatting sqref="U50">
    <cfRule type="expression" dxfId="261" priority="397">
      <formula>ISTEXT(U50)</formula>
    </cfRule>
  </conditionalFormatting>
  <conditionalFormatting sqref="V50">
    <cfRule type="expression" dxfId="260" priority="396">
      <formula>ISTEXT(V50)</formula>
    </cfRule>
  </conditionalFormatting>
  <conditionalFormatting sqref="C51">
    <cfRule type="expression" dxfId="259" priority="395">
      <formula>ISTEXT(C51)</formula>
    </cfRule>
  </conditionalFormatting>
  <conditionalFormatting sqref="D51">
    <cfRule type="expression" dxfId="258" priority="394">
      <formula>ISTEXT(D51)</formula>
    </cfRule>
  </conditionalFormatting>
  <conditionalFormatting sqref="E51:N51 U51:V51">
    <cfRule type="expression" dxfId="257" priority="393">
      <formula>ISTEXT(E51)</formula>
    </cfRule>
  </conditionalFormatting>
  <conditionalFormatting sqref="C52">
    <cfRule type="expression" dxfId="256" priority="392">
      <formula>ISTEXT(C52)</formula>
    </cfRule>
  </conditionalFormatting>
  <conditionalFormatting sqref="D52">
    <cfRule type="expression" dxfId="255" priority="391">
      <formula>ISTEXT(D52)</formula>
    </cfRule>
  </conditionalFormatting>
  <conditionalFormatting sqref="E52">
    <cfRule type="expression" dxfId="254" priority="390">
      <formula>ISTEXT(E52)</formula>
    </cfRule>
  </conditionalFormatting>
  <conditionalFormatting sqref="F52">
    <cfRule type="expression" dxfId="253" priority="389">
      <formula>ISTEXT(F52)</formula>
    </cfRule>
  </conditionalFormatting>
  <conditionalFormatting sqref="G52">
    <cfRule type="expression" dxfId="252" priority="388">
      <formula>ISTEXT(G52)</formula>
    </cfRule>
  </conditionalFormatting>
  <conditionalFormatting sqref="H52">
    <cfRule type="expression" dxfId="251" priority="387">
      <formula>ISTEXT(H52)</formula>
    </cfRule>
  </conditionalFormatting>
  <conditionalFormatting sqref="I52">
    <cfRule type="expression" dxfId="250" priority="386">
      <formula>ISTEXT(I52)</formula>
    </cfRule>
  </conditionalFormatting>
  <conditionalFormatting sqref="J52">
    <cfRule type="expression" dxfId="249" priority="385">
      <formula>ISTEXT(J52)</formula>
    </cfRule>
  </conditionalFormatting>
  <conditionalFormatting sqref="K52">
    <cfRule type="expression" dxfId="248" priority="384">
      <formula>ISTEXT(K52)</formula>
    </cfRule>
  </conditionalFormatting>
  <conditionalFormatting sqref="L52">
    <cfRule type="expression" dxfId="247" priority="383">
      <formula>ISTEXT(L52)</formula>
    </cfRule>
  </conditionalFormatting>
  <conditionalFormatting sqref="U52">
    <cfRule type="expression" dxfId="246" priority="376">
      <formula>ISTEXT(U52)</formula>
    </cfRule>
  </conditionalFormatting>
  <conditionalFormatting sqref="V52">
    <cfRule type="expression" dxfId="245" priority="375">
      <formula>ISTEXT(V52)</formula>
    </cfRule>
  </conditionalFormatting>
  <conditionalFormatting sqref="C53">
    <cfRule type="expression" dxfId="244" priority="374">
      <formula>ISTEXT(C53)</formula>
    </cfRule>
  </conditionalFormatting>
  <conditionalFormatting sqref="D53">
    <cfRule type="expression" dxfId="243" priority="373">
      <formula>ISTEXT(D53)</formula>
    </cfRule>
  </conditionalFormatting>
  <conditionalFormatting sqref="E53:N53 U53:V53">
    <cfRule type="expression" dxfId="242" priority="372">
      <formula>ISTEXT(E53)</formula>
    </cfRule>
  </conditionalFormatting>
  <conditionalFormatting sqref="C54">
    <cfRule type="expression" dxfId="241" priority="371">
      <formula>ISTEXT(C54)</formula>
    </cfRule>
  </conditionalFormatting>
  <conditionalFormatting sqref="D54">
    <cfRule type="expression" dxfId="240" priority="370">
      <formula>ISTEXT(D54)</formula>
    </cfRule>
  </conditionalFormatting>
  <conditionalFormatting sqref="E54">
    <cfRule type="expression" dxfId="239" priority="369">
      <formula>ISTEXT(E54)</formula>
    </cfRule>
  </conditionalFormatting>
  <conditionalFormatting sqref="F54">
    <cfRule type="expression" dxfId="238" priority="368">
      <formula>ISTEXT(F54)</formula>
    </cfRule>
  </conditionalFormatting>
  <conditionalFormatting sqref="G54">
    <cfRule type="expression" dxfId="237" priority="367">
      <formula>ISTEXT(G54)</formula>
    </cfRule>
  </conditionalFormatting>
  <conditionalFormatting sqref="H54">
    <cfRule type="expression" dxfId="236" priority="366">
      <formula>ISTEXT(H54)</formula>
    </cfRule>
  </conditionalFormatting>
  <conditionalFormatting sqref="I54">
    <cfRule type="expression" dxfId="235" priority="365">
      <formula>ISTEXT(I54)</formula>
    </cfRule>
  </conditionalFormatting>
  <conditionalFormatting sqref="J54">
    <cfRule type="expression" dxfId="234" priority="364">
      <formula>ISTEXT(J54)</formula>
    </cfRule>
  </conditionalFormatting>
  <conditionalFormatting sqref="K54">
    <cfRule type="expression" dxfId="233" priority="363">
      <formula>ISTEXT(K54)</formula>
    </cfRule>
  </conditionalFormatting>
  <conditionalFormatting sqref="L54">
    <cfRule type="expression" dxfId="232" priority="362">
      <formula>ISTEXT(L54)</formula>
    </cfRule>
  </conditionalFormatting>
  <conditionalFormatting sqref="U54">
    <cfRule type="expression" dxfId="231" priority="355">
      <formula>ISTEXT(U54)</formula>
    </cfRule>
  </conditionalFormatting>
  <conditionalFormatting sqref="V54">
    <cfRule type="expression" dxfId="230" priority="354">
      <formula>ISTEXT(V54)</formula>
    </cfRule>
  </conditionalFormatting>
  <conditionalFormatting sqref="C55">
    <cfRule type="expression" dxfId="229" priority="353">
      <formula>ISTEXT(C55)</formula>
    </cfRule>
  </conditionalFormatting>
  <conditionalFormatting sqref="D55">
    <cfRule type="expression" dxfId="228" priority="352">
      <formula>ISTEXT(D55)</formula>
    </cfRule>
  </conditionalFormatting>
  <conditionalFormatting sqref="E55:N55 U55:V55">
    <cfRule type="expression" dxfId="227" priority="351">
      <formula>ISTEXT(E55)</formula>
    </cfRule>
  </conditionalFormatting>
  <conditionalFormatting sqref="C56">
    <cfRule type="expression" dxfId="226" priority="350">
      <formula>ISTEXT(C56)</formula>
    </cfRule>
  </conditionalFormatting>
  <conditionalFormatting sqref="D56">
    <cfRule type="expression" dxfId="225" priority="349">
      <formula>ISTEXT(D56)</formula>
    </cfRule>
  </conditionalFormatting>
  <conditionalFormatting sqref="E56">
    <cfRule type="expression" dxfId="224" priority="348">
      <formula>ISTEXT(E56)</formula>
    </cfRule>
  </conditionalFormatting>
  <conditionalFormatting sqref="F56">
    <cfRule type="expression" dxfId="223" priority="347">
      <formula>ISTEXT(F56)</formula>
    </cfRule>
  </conditionalFormatting>
  <conditionalFormatting sqref="G56">
    <cfRule type="expression" dxfId="222" priority="346">
      <formula>ISTEXT(G56)</formula>
    </cfRule>
  </conditionalFormatting>
  <conditionalFormatting sqref="H56">
    <cfRule type="expression" dxfId="221" priority="345">
      <formula>ISTEXT(H56)</formula>
    </cfRule>
  </conditionalFormatting>
  <conditionalFormatting sqref="I56">
    <cfRule type="expression" dxfId="220" priority="344">
      <formula>ISTEXT(I56)</formula>
    </cfRule>
  </conditionalFormatting>
  <conditionalFormatting sqref="J56">
    <cfRule type="expression" dxfId="219" priority="343">
      <formula>ISTEXT(J56)</formula>
    </cfRule>
  </conditionalFormatting>
  <conditionalFormatting sqref="K56">
    <cfRule type="expression" dxfId="218" priority="342">
      <formula>ISTEXT(K56)</formula>
    </cfRule>
  </conditionalFormatting>
  <conditionalFormatting sqref="L56">
    <cfRule type="expression" dxfId="217" priority="341">
      <formula>ISTEXT(L56)</formula>
    </cfRule>
  </conditionalFormatting>
  <conditionalFormatting sqref="U56">
    <cfRule type="expression" dxfId="216" priority="334">
      <formula>ISTEXT(U56)</formula>
    </cfRule>
  </conditionalFormatting>
  <conditionalFormatting sqref="V56">
    <cfRule type="expression" dxfId="215" priority="333">
      <formula>ISTEXT(V56)</formula>
    </cfRule>
  </conditionalFormatting>
  <conditionalFormatting sqref="C57">
    <cfRule type="expression" dxfId="214" priority="332">
      <formula>ISTEXT(C57)</formula>
    </cfRule>
  </conditionalFormatting>
  <conditionalFormatting sqref="D57">
    <cfRule type="expression" dxfId="213" priority="331">
      <formula>ISTEXT(D57)</formula>
    </cfRule>
  </conditionalFormatting>
  <conditionalFormatting sqref="E57:N57 U57:V57">
    <cfRule type="expression" dxfId="212" priority="330">
      <formula>ISTEXT(E57)</formula>
    </cfRule>
  </conditionalFormatting>
  <conditionalFormatting sqref="C58">
    <cfRule type="expression" dxfId="211" priority="329">
      <formula>ISTEXT(C58)</formula>
    </cfRule>
  </conditionalFormatting>
  <conditionalFormatting sqref="D58">
    <cfRule type="expression" dxfId="210" priority="328">
      <formula>ISTEXT(D58)</formula>
    </cfRule>
  </conditionalFormatting>
  <conditionalFormatting sqref="E58">
    <cfRule type="expression" dxfId="209" priority="327">
      <formula>ISTEXT(E58)</formula>
    </cfRule>
  </conditionalFormatting>
  <conditionalFormatting sqref="F58">
    <cfRule type="expression" dxfId="208" priority="326">
      <formula>ISTEXT(F58)</formula>
    </cfRule>
  </conditionalFormatting>
  <conditionalFormatting sqref="G58">
    <cfRule type="expression" dxfId="207" priority="325">
      <formula>ISTEXT(G58)</formula>
    </cfRule>
  </conditionalFormatting>
  <conditionalFormatting sqref="H58">
    <cfRule type="expression" dxfId="206" priority="324">
      <formula>ISTEXT(H58)</formula>
    </cfRule>
  </conditionalFormatting>
  <conditionalFormatting sqref="I58">
    <cfRule type="expression" dxfId="205" priority="323">
      <formula>ISTEXT(I58)</formula>
    </cfRule>
  </conditionalFormatting>
  <conditionalFormatting sqref="J58">
    <cfRule type="expression" dxfId="204" priority="322">
      <formula>ISTEXT(J58)</formula>
    </cfRule>
  </conditionalFormatting>
  <conditionalFormatting sqref="K58">
    <cfRule type="expression" dxfId="203" priority="321">
      <formula>ISTEXT(K58)</formula>
    </cfRule>
  </conditionalFormatting>
  <conditionalFormatting sqref="L58">
    <cfRule type="expression" dxfId="202" priority="320">
      <formula>ISTEXT(L58)</formula>
    </cfRule>
  </conditionalFormatting>
  <conditionalFormatting sqref="U58">
    <cfRule type="expression" dxfId="201" priority="313">
      <formula>ISTEXT(U58)</formula>
    </cfRule>
  </conditionalFormatting>
  <conditionalFormatting sqref="V58">
    <cfRule type="expression" dxfId="200" priority="312">
      <formula>ISTEXT(V58)</formula>
    </cfRule>
  </conditionalFormatting>
  <conditionalFormatting sqref="C59">
    <cfRule type="expression" dxfId="199" priority="311">
      <formula>ISTEXT(C59)</formula>
    </cfRule>
  </conditionalFormatting>
  <conditionalFormatting sqref="D59">
    <cfRule type="expression" dxfId="198" priority="310">
      <formula>ISTEXT(D59)</formula>
    </cfRule>
  </conditionalFormatting>
  <conditionalFormatting sqref="E59:N59 U59:V59">
    <cfRule type="expression" dxfId="197" priority="309">
      <formula>ISTEXT(E59)</formula>
    </cfRule>
  </conditionalFormatting>
  <conditionalFormatting sqref="C60">
    <cfRule type="expression" dxfId="196" priority="308">
      <formula>ISTEXT(C60)</formula>
    </cfRule>
  </conditionalFormatting>
  <conditionalFormatting sqref="D60">
    <cfRule type="expression" dxfId="195" priority="307">
      <formula>ISTEXT(D60)</formula>
    </cfRule>
  </conditionalFormatting>
  <conditionalFormatting sqref="E60">
    <cfRule type="expression" dxfId="194" priority="306">
      <formula>ISTEXT(E60)</formula>
    </cfRule>
  </conditionalFormatting>
  <conditionalFormatting sqref="F60">
    <cfRule type="expression" dxfId="193" priority="305">
      <formula>ISTEXT(F60)</formula>
    </cfRule>
  </conditionalFormatting>
  <conditionalFormatting sqref="G60">
    <cfRule type="expression" dxfId="192" priority="304">
      <formula>ISTEXT(G60)</formula>
    </cfRule>
  </conditionalFormatting>
  <conditionalFormatting sqref="H60">
    <cfRule type="expression" dxfId="191" priority="303">
      <formula>ISTEXT(H60)</formula>
    </cfRule>
  </conditionalFormatting>
  <conditionalFormatting sqref="I60">
    <cfRule type="expression" dxfId="190" priority="302">
      <formula>ISTEXT(I60)</formula>
    </cfRule>
  </conditionalFormatting>
  <conditionalFormatting sqref="J60">
    <cfRule type="expression" dxfId="189" priority="301">
      <formula>ISTEXT(J60)</formula>
    </cfRule>
  </conditionalFormatting>
  <conditionalFormatting sqref="K60">
    <cfRule type="expression" dxfId="188" priority="300">
      <formula>ISTEXT(K60)</formula>
    </cfRule>
  </conditionalFormatting>
  <conditionalFormatting sqref="L60">
    <cfRule type="expression" dxfId="187" priority="299">
      <formula>ISTEXT(L60)</formula>
    </cfRule>
  </conditionalFormatting>
  <conditionalFormatting sqref="U60">
    <cfRule type="expression" dxfId="186" priority="292">
      <formula>ISTEXT(U60)</formula>
    </cfRule>
  </conditionalFormatting>
  <conditionalFormatting sqref="V60">
    <cfRule type="expression" dxfId="185" priority="291">
      <formula>ISTEXT(V60)</formula>
    </cfRule>
  </conditionalFormatting>
  <conditionalFormatting sqref="C61">
    <cfRule type="expression" dxfId="184" priority="290">
      <formula>ISTEXT(C61)</formula>
    </cfRule>
  </conditionalFormatting>
  <conditionalFormatting sqref="D61">
    <cfRule type="expression" dxfId="183" priority="289">
      <formula>ISTEXT(D61)</formula>
    </cfRule>
  </conditionalFormatting>
  <conditionalFormatting sqref="E61:N61 U61:V61">
    <cfRule type="expression" dxfId="182" priority="288">
      <formula>ISTEXT(E61)</formula>
    </cfRule>
  </conditionalFormatting>
  <conditionalFormatting sqref="C62">
    <cfRule type="expression" dxfId="181" priority="287">
      <formula>ISTEXT(C62)</formula>
    </cfRule>
  </conditionalFormatting>
  <conditionalFormatting sqref="D62">
    <cfRule type="expression" dxfId="180" priority="286">
      <formula>ISTEXT(D62)</formula>
    </cfRule>
  </conditionalFormatting>
  <conditionalFormatting sqref="E62">
    <cfRule type="expression" dxfId="179" priority="285">
      <formula>ISTEXT(E62)</formula>
    </cfRule>
  </conditionalFormatting>
  <conditionalFormatting sqref="F62">
    <cfRule type="expression" dxfId="178" priority="284">
      <formula>ISTEXT(F62)</formula>
    </cfRule>
  </conditionalFormatting>
  <conditionalFormatting sqref="G62">
    <cfRule type="expression" dxfId="177" priority="283">
      <formula>ISTEXT(G62)</formula>
    </cfRule>
  </conditionalFormatting>
  <conditionalFormatting sqref="H62">
    <cfRule type="expression" dxfId="176" priority="282">
      <formula>ISTEXT(H62)</formula>
    </cfRule>
  </conditionalFormatting>
  <conditionalFormatting sqref="I62">
    <cfRule type="expression" dxfId="175" priority="281">
      <formula>ISTEXT(I62)</formula>
    </cfRule>
  </conditionalFormatting>
  <conditionalFormatting sqref="J62">
    <cfRule type="expression" dxfId="174" priority="280">
      <formula>ISTEXT(J62)</formula>
    </cfRule>
  </conditionalFormatting>
  <conditionalFormatting sqref="K62">
    <cfRule type="expression" dxfId="173" priority="279">
      <formula>ISTEXT(K62)</formula>
    </cfRule>
  </conditionalFormatting>
  <conditionalFormatting sqref="L62">
    <cfRule type="expression" dxfId="172" priority="278">
      <formula>ISTEXT(L62)</formula>
    </cfRule>
  </conditionalFormatting>
  <conditionalFormatting sqref="U62">
    <cfRule type="expression" dxfId="171" priority="271">
      <formula>ISTEXT(U62)</formula>
    </cfRule>
  </conditionalFormatting>
  <conditionalFormatting sqref="V62">
    <cfRule type="expression" dxfId="170" priority="270">
      <formula>ISTEXT(V62)</formula>
    </cfRule>
  </conditionalFormatting>
  <conditionalFormatting sqref="C63">
    <cfRule type="expression" dxfId="169" priority="269">
      <formula>ISTEXT(C63)</formula>
    </cfRule>
  </conditionalFormatting>
  <conditionalFormatting sqref="D63">
    <cfRule type="expression" dxfId="168" priority="268">
      <formula>ISTEXT(D63)</formula>
    </cfRule>
  </conditionalFormatting>
  <conditionalFormatting sqref="E63:N63 U63:V63">
    <cfRule type="expression" dxfId="167" priority="267">
      <formula>ISTEXT(E63)</formula>
    </cfRule>
  </conditionalFormatting>
  <conditionalFormatting sqref="C64">
    <cfRule type="expression" dxfId="166" priority="266">
      <formula>ISTEXT(C64)</formula>
    </cfRule>
  </conditionalFormatting>
  <conditionalFormatting sqref="D64">
    <cfRule type="expression" dxfId="165" priority="265">
      <formula>ISTEXT(D64)</formula>
    </cfRule>
  </conditionalFormatting>
  <conditionalFormatting sqref="E64">
    <cfRule type="expression" dxfId="164" priority="264">
      <formula>ISTEXT(E64)</formula>
    </cfRule>
  </conditionalFormatting>
  <conditionalFormatting sqref="F64">
    <cfRule type="expression" dxfId="163" priority="263">
      <formula>ISTEXT(F64)</formula>
    </cfRule>
  </conditionalFormatting>
  <conditionalFormatting sqref="G64">
    <cfRule type="expression" dxfId="162" priority="262">
      <formula>ISTEXT(G64)</formula>
    </cfRule>
  </conditionalFormatting>
  <conditionalFormatting sqref="H64">
    <cfRule type="expression" dxfId="161" priority="261">
      <formula>ISTEXT(H64)</formula>
    </cfRule>
  </conditionalFormatting>
  <conditionalFormatting sqref="I64">
    <cfRule type="expression" dxfId="160" priority="260">
      <formula>ISTEXT(I64)</formula>
    </cfRule>
  </conditionalFormatting>
  <conditionalFormatting sqref="J64">
    <cfRule type="expression" dxfId="159" priority="259">
      <formula>ISTEXT(J64)</formula>
    </cfRule>
  </conditionalFormatting>
  <conditionalFormatting sqref="K64">
    <cfRule type="expression" dxfId="158" priority="258">
      <formula>ISTEXT(K64)</formula>
    </cfRule>
  </conditionalFormatting>
  <conditionalFormatting sqref="L64">
    <cfRule type="expression" dxfId="157" priority="257">
      <formula>ISTEXT(L64)</formula>
    </cfRule>
  </conditionalFormatting>
  <conditionalFormatting sqref="U64">
    <cfRule type="expression" dxfId="156" priority="250">
      <formula>ISTEXT(U64)</formula>
    </cfRule>
  </conditionalFormatting>
  <conditionalFormatting sqref="V64">
    <cfRule type="expression" dxfId="155" priority="249">
      <formula>ISTEXT(V64)</formula>
    </cfRule>
  </conditionalFormatting>
  <conditionalFormatting sqref="C65">
    <cfRule type="expression" dxfId="154" priority="248">
      <formula>ISTEXT(C65)</formula>
    </cfRule>
  </conditionalFormatting>
  <conditionalFormatting sqref="D65">
    <cfRule type="expression" dxfId="153" priority="247">
      <formula>ISTEXT(D65)</formula>
    </cfRule>
  </conditionalFormatting>
  <conditionalFormatting sqref="E65:N65 U65:V65">
    <cfRule type="expression" dxfId="152" priority="246">
      <formula>ISTEXT(E65)</formula>
    </cfRule>
  </conditionalFormatting>
  <conditionalFormatting sqref="C66">
    <cfRule type="expression" dxfId="151" priority="245">
      <formula>ISTEXT(C66)</formula>
    </cfRule>
  </conditionalFormatting>
  <conditionalFormatting sqref="D66">
    <cfRule type="expression" dxfId="150" priority="244">
      <formula>ISTEXT(D66)</formula>
    </cfRule>
  </conditionalFormatting>
  <conditionalFormatting sqref="E66">
    <cfRule type="expression" dxfId="149" priority="243">
      <formula>ISTEXT(E66)</formula>
    </cfRule>
  </conditionalFormatting>
  <conditionalFormatting sqref="F66">
    <cfRule type="expression" dxfId="148" priority="242">
      <formula>ISTEXT(F66)</formula>
    </cfRule>
  </conditionalFormatting>
  <conditionalFormatting sqref="G66">
    <cfRule type="expression" dxfId="147" priority="241">
      <formula>ISTEXT(G66)</formula>
    </cfRule>
  </conditionalFormatting>
  <conditionalFormatting sqref="H66">
    <cfRule type="expression" dxfId="146" priority="240">
      <formula>ISTEXT(H66)</formula>
    </cfRule>
  </conditionalFormatting>
  <conditionalFormatting sqref="I66">
    <cfRule type="expression" dxfId="145" priority="239">
      <formula>ISTEXT(I66)</formula>
    </cfRule>
  </conditionalFormatting>
  <conditionalFormatting sqref="J66">
    <cfRule type="expression" dxfId="144" priority="238">
      <formula>ISTEXT(J66)</formula>
    </cfRule>
  </conditionalFormatting>
  <conditionalFormatting sqref="K66">
    <cfRule type="expression" dxfId="143" priority="237">
      <formula>ISTEXT(K66)</formula>
    </cfRule>
  </conditionalFormatting>
  <conditionalFormatting sqref="L66">
    <cfRule type="expression" dxfId="142" priority="236">
      <formula>ISTEXT(L66)</formula>
    </cfRule>
  </conditionalFormatting>
  <conditionalFormatting sqref="U66">
    <cfRule type="expression" dxfId="141" priority="229">
      <formula>ISTEXT(U66)</formula>
    </cfRule>
  </conditionalFormatting>
  <conditionalFormatting sqref="V66">
    <cfRule type="expression" dxfId="140" priority="228">
      <formula>ISTEXT(V66)</formula>
    </cfRule>
  </conditionalFormatting>
  <conditionalFormatting sqref="O7">
    <cfRule type="expression" dxfId="139" priority="140">
      <formula>ISTEXT(O7)</formula>
    </cfRule>
  </conditionalFormatting>
  <conditionalFormatting sqref="P7">
    <cfRule type="expression" dxfId="138" priority="139">
      <formula>ISTEXT(P7)</formula>
    </cfRule>
  </conditionalFormatting>
  <conditionalFormatting sqref="O8">
    <cfRule type="expression" dxfId="137" priority="138">
      <formula>ISTEXT(O8)</formula>
    </cfRule>
  </conditionalFormatting>
  <conditionalFormatting sqref="P8">
    <cfRule type="expression" dxfId="136" priority="137">
      <formula>ISTEXT(P8)</formula>
    </cfRule>
  </conditionalFormatting>
  <conditionalFormatting sqref="O9">
    <cfRule type="expression" dxfId="135" priority="136">
      <formula>ISTEXT(O9)</formula>
    </cfRule>
  </conditionalFormatting>
  <conditionalFormatting sqref="P9">
    <cfRule type="expression" dxfId="134" priority="135">
      <formula>ISTEXT(P9)</formula>
    </cfRule>
  </conditionalFormatting>
  <conditionalFormatting sqref="O10">
    <cfRule type="expression" dxfId="133" priority="134">
      <formula>ISTEXT(O10)</formula>
    </cfRule>
  </conditionalFormatting>
  <conditionalFormatting sqref="P10">
    <cfRule type="expression" dxfId="132" priority="133">
      <formula>ISTEXT(P10)</formula>
    </cfRule>
  </conditionalFormatting>
  <conditionalFormatting sqref="O11">
    <cfRule type="expression" dxfId="131" priority="132">
      <formula>ISTEXT(O11)</formula>
    </cfRule>
  </conditionalFormatting>
  <conditionalFormatting sqref="P11">
    <cfRule type="expression" dxfId="130" priority="131">
      <formula>ISTEXT(P11)</formula>
    </cfRule>
  </conditionalFormatting>
  <conditionalFormatting sqref="O12:P12">
    <cfRule type="expression" dxfId="129" priority="130">
      <formula>ISTEXT(O12)</formula>
    </cfRule>
  </conditionalFormatting>
  <conditionalFormatting sqref="O13">
    <cfRule type="expression" dxfId="128" priority="129">
      <formula>ISTEXT(O13)</formula>
    </cfRule>
  </conditionalFormatting>
  <conditionalFormatting sqref="P13">
    <cfRule type="expression" dxfId="127" priority="128">
      <formula>ISTEXT(P13)</formula>
    </cfRule>
  </conditionalFormatting>
  <conditionalFormatting sqref="O14">
    <cfRule type="expression" dxfId="126" priority="127">
      <formula>ISTEXT(O14)</formula>
    </cfRule>
  </conditionalFormatting>
  <conditionalFormatting sqref="P14">
    <cfRule type="expression" dxfId="125" priority="126">
      <formula>ISTEXT(P14)</formula>
    </cfRule>
  </conditionalFormatting>
  <conditionalFormatting sqref="O15:P15">
    <cfRule type="expression" dxfId="124" priority="125">
      <formula>ISTEXT(O15)</formula>
    </cfRule>
  </conditionalFormatting>
  <conditionalFormatting sqref="O16">
    <cfRule type="expression" dxfId="123" priority="124">
      <formula>ISTEXT(O16)</formula>
    </cfRule>
  </conditionalFormatting>
  <conditionalFormatting sqref="P16">
    <cfRule type="expression" dxfId="122" priority="123">
      <formula>ISTEXT(P16)</formula>
    </cfRule>
  </conditionalFormatting>
  <conditionalFormatting sqref="O17:P17">
    <cfRule type="expression" dxfId="121" priority="122">
      <formula>ISTEXT(O17)</formula>
    </cfRule>
  </conditionalFormatting>
  <conditionalFormatting sqref="O18:O26 O32:O44">
    <cfRule type="expression" dxfId="120" priority="121">
      <formula>ISTEXT(O18)</formula>
    </cfRule>
  </conditionalFormatting>
  <conditionalFormatting sqref="P18:P26 P32:P44">
    <cfRule type="expression" dxfId="119" priority="120">
      <formula>ISTEXT(P18)</formula>
    </cfRule>
  </conditionalFormatting>
  <conditionalFormatting sqref="O45:P45">
    <cfRule type="expression" dxfId="118" priority="119">
      <formula>ISTEXT(O45)</formula>
    </cfRule>
  </conditionalFormatting>
  <conditionalFormatting sqref="O46">
    <cfRule type="expression" dxfId="117" priority="118">
      <formula>ISTEXT(O46)</formula>
    </cfRule>
  </conditionalFormatting>
  <conditionalFormatting sqref="P46">
    <cfRule type="expression" dxfId="116" priority="117">
      <formula>ISTEXT(P46)</formula>
    </cfRule>
  </conditionalFormatting>
  <conditionalFormatting sqref="O47:P47">
    <cfRule type="expression" dxfId="115" priority="116">
      <formula>ISTEXT(O47)</formula>
    </cfRule>
  </conditionalFormatting>
  <conditionalFormatting sqref="O48">
    <cfRule type="expression" dxfId="114" priority="115">
      <formula>ISTEXT(O48)</formula>
    </cfRule>
  </conditionalFormatting>
  <conditionalFormatting sqref="P48">
    <cfRule type="expression" dxfId="113" priority="114">
      <formula>ISTEXT(P48)</formula>
    </cfRule>
  </conditionalFormatting>
  <conditionalFormatting sqref="O49:P49">
    <cfRule type="expression" dxfId="112" priority="113">
      <formula>ISTEXT(O49)</formula>
    </cfRule>
  </conditionalFormatting>
  <conditionalFormatting sqref="O50">
    <cfRule type="expression" dxfId="111" priority="112">
      <formula>ISTEXT(O50)</formula>
    </cfRule>
  </conditionalFormatting>
  <conditionalFormatting sqref="P50">
    <cfRule type="expression" dxfId="110" priority="111">
      <formula>ISTEXT(P50)</formula>
    </cfRule>
  </conditionalFormatting>
  <conditionalFormatting sqref="O51:P51">
    <cfRule type="expression" dxfId="109" priority="110">
      <formula>ISTEXT(O51)</formula>
    </cfRule>
  </conditionalFormatting>
  <conditionalFormatting sqref="O52">
    <cfRule type="expression" dxfId="108" priority="109">
      <formula>ISTEXT(O52)</formula>
    </cfRule>
  </conditionalFormatting>
  <conditionalFormatting sqref="P52">
    <cfRule type="expression" dxfId="107" priority="108">
      <formula>ISTEXT(P52)</formula>
    </cfRule>
  </conditionalFormatting>
  <conditionalFormatting sqref="O53:P53">
    <cfRule type="expression" dxfId="106" priority="107">
      <formula>ISTEXT(O53)</formula>
    </cfRule>
  </conditionalFormatting>
  <conditionalFormatting sqref="O54">
    <cfRule type="expression" dxfId="105" priority="106">
      <formula>ISTEXT(O54)</formula>
    </cfRule>
  </conditionalFormatting>
  <conditionalFormatting sqref="P54">
    <cfRule type="expression" dxfId="104" priority="105">
      <formula>ISTEXT(P54)</formula>
    </cfRule>
  </conditionalFormatting>
  <conditionalFormatting sqref="O55:P55">
    <cfRule type="expression" dxfId="103" priority="104">
      <formula>ISTEXT(O55)</formula>
    </cfRule>
  </conditionalFormatting>
  <conditionalFormatting sqref="O56">
    <cfRule type="expression" dxfId="102" priority="103">
      <formula>ISTEXT(O56)</formula>
    </cfRule>
  </conditionalFormatting>
  <conditionalFormatting sqref="P56">
    <cfRule type="expression" dxfId="101" priority="102">
      <formula>ISTEXT(P56)</formula>
    </cfRule>
  </conditionalFormatting>
  <conditionalFormatting sqref="O57:P57">
    <cfRule type="expression" dxfId="100" priority="101">
      <formula>ISTEXT(O57)</formula>
    </cfRule>
  </conditionalFormatting>
  <conditionalFormatting sqref="O58">
    <cfRule type="expression" dxfId="99" priority="100">
      <formula>ISTEXT(O58)</formula>
    </cfRule>
  </conditionalFormatting>
  <conditionalFormatting sqref="P58">
    <cfRule type="expression" dxfId="98" priority="99">
      <formula>ISTEXT(P58)</formula>
    </cfRule>
  </conditionalFormatting>
  <conditionalFormatting sqref="O59:P59">
    <cfRule type="expression" dxfId="97" priority="98">
      <formula>ISTEXT(O59)</formula>
    </cfRule>
  </conditionalFormatting>
  <conditionalFormatting sqref="O60">
    <cfRule type="expression" dxfId="96" priority="97">
      <formula>ISTEXT(O60)</formula>
    </cfRule>
  </conditionalFormatting>
  <conditionalFormatting sqref="P60">
    <cfRule type="expression" dxfId="95" priority="96">
      <formula>ISTEXT(P60)</formula>
    </cfRule>
  </conditionalFormatting>
  <conditionalFormatting sqref="O61:P61">
    <cfRule type="expression" dxfId="94" priority="95">
      <formula>ISTEXT(O61)</formula>
    </cfRule>
  </conditionalFormatting>
  <conditionalFormatting sqref="O62">
    <cfRule type="expression" dxfId="93" priority="94">
      <formula>ISTEXT(O62)</formula>
    </cfRule>
  </conditionalFormatting>
  <conditionalFormatting sqref="P62">
    <cfRule type="expression" dxfId="92" priority="93">
      <formula>ISTEXT(P62)</formula>
    </cfRule>
  </conditionalFormatting>
  <conditionalFormatting sqref="O63:P63">
    <cfRule type="expression" dxfId="91" priority="92">
      <formula>ISTEXT(O63)</formula>
    </cfRule>
  </conditionalFormatting>
  <conditionalFormatting sqref="O64">
    <cfRule type="expression" dxfId="90" priority="91">
      <formula>ISTEXT(O64)</formula>
    </cfRule>
  </conditionalFormatting>
  <conditionalFormatting sqref="P64">
    <cfRule type="expression" dxfId="89" priority="90">
      <formula>ISTEXT(P64)</formula>
    </cfRule>
  </conditionalFormatting>
  <conditionalFormatting sqref="O65:P65">
    <cfRule type="expression" dxfId="88" priority="89">
      <formula>ISTEXT(O65)</formula>
    </cfRule>
  </conditionalFormatting>
  <conditionalFormatting sqref="O66">
    <cfRule type="expression" dxfId="87" priority="88">
      <formula>ISTEXT(O66)</formula>
    </cfRule>
  </conditionalFormatting>
  <conditionalFormatting sqref="P66">
    <cfRule type="expression" dxfId="86" priority="87">
      <formula>ISTEXT(P66)</formula>
    </cfRule>
  </conditionalFormatting>
  <conditionalFormatting sqref="S7">
    <cfRule type="expression" dxfId="85" priority="86">
      <formula>ISTEXT(S7)</formula>
    </cfRule>
  </conditionalFormatting>
  <conditionalFormatting sqref="T7">
    <cfRule type="expression" dxfId="84" priority="85">
      <formula>ISTEXT(T7)</formula>
    </cfRule>
  </conditionalFormatting>
  <conditionalFormatting sqref="S8">
    <cfRule type="expression" dxfId="83" priority="84">
      <formula>ISTEXT(S8)</formula>
    </cfRule>
  </conditionalFormatting>
  <conditionalFormatting sqref="T8">
    <cfRule type="expression" dxfId="82" priority="83">
      <formula>ISTEXT(T8)</formula>
    </cfRule>
  </conditionalFormatting>
  <conditionalFormatting sqref="S9">
    <cfRule type="expression" dxfId="81" priority="82">
      <formula>ISTEXT(S9)</formula>
    </cfRule>
  </conditionalFormatting>
  <conditionalFormatting sqref="T9">
    <cfRule type="expression" dxfId="80" priority="81">
      <formula>ISTEXT(T9)</formula>
    </cfRule>
  </conditionalFormatting>
  <conditionalFormatting sqref="S10">
    <cfRule type="expression" dxfId="79" priority="80">
      <formula>ISTEXT(S10)</formula>
    </cfRule>
  </conditionalFormatting>
  <conditionalFormatting sqref="T10">
    <cfRule type="expression" dxfId="78" priority="79">
      <formula>ISTEXT(T10)</formula>
    </cfRule>
  </conditionalFormatting>
  <conditionalFormatting sqref="S11">
    <cfRule type="expression" dxfId="77" priority="78">
      <formula>ISTEXT(S11)</formula>
    </cfRule>
  </conditionalFormatting>
  <conditionalFormatting sqref="T11">
    <cfRule type="expression" dxfId="76" priority="77">
      <formula>ISTEXT(T11)</formula>
    </cfRule>
  </conditionalFormatting>
  <conditionalFormatting sqref="S12:T12">
    <cfRule type="expression" dxfId="75" priority="76">
      <formula>ISTEXT(S12)</formula>
    </cfRule>
  </conditionalFormatting>
  <conditionalFormatting sqref="S13">
    <cfRule type="expression" dxfId="74" priority="75">
      <formula>ISTEXT(S13)</formula>
    </cfRule>
  </conditionalFormatting>
  <conditionalFormatting sqref="T13">
    <cfRule type="expression" dxfId="73" priority="74">
      <formula>ISTEXT(T13)</formula>
    </cfRule>
  </conditionalFormatting>
  <conditionalFormatting sqref="S14">
    <cfRule type="expression" dxfId="72" priority="73">
      <formula>ISTEXT(S14)</formula>
    </cfRule>
  </conditionalFormatting>
  <conditionalFormatting sqref="T14">
    <cfRule type="expression" dxfId="71" priority="72">
      <formula>ISTEXT(T14)</formula>
    </cfRule>
  </conditionalFormatting>
  <conditionalFormatting sqref="S15:T15">
    <cfRule type="expression" dxfId="70" priority="71">
      <formula>ISTEXT(S15)</formula>
    </cfRule>
  </conditionalFormatting>
  <conditionalFormatting sqref="S16">
    <cfRule type="expression" dxfId="69" priority="70">
      <formula>ISTEXT(S16)</formula>
    </cfRule>
  </conditionalFormatting>
  <conditionalFormatting sqref="T16">
    <cfRule type="expression" dxfId="68" priority="69">
      <formula>ISTEXT(T16)</formula>
    </cfRule>
  </conditionalFormatting>
  <conditionalFormatting sqref="S17:T17">
    <cfRule type="expression" dxfId="67" priority="68">
      <formula>ISTEXT(S17)</formula>
    </cfRule>
  </conditionalFormatting>
  <conditionalFormatting sqref="S18:S26 S32:S44">
    <cfRule type="expression" dxfId="66" priority="67">
      <formula>ISTEXT(S18)</formula>
    </cfRule>
  </conditionalFormatting>
  <conditionalFormatting sqref="T18:T26 T32:T44">
    <cfRule type="expression" dxfId="65" priority="66">
      <formula>ISTEXT(T18)</formula>
    </cfRule>
  </conditionalFormatting>
  <conditionalFormatting sqref="S45:T45">
    <cfRule type="expression" dxfId="64" priority="65">
      <formula>ISTEXT(S45)</formula>
    </cfRule>
  </conditionalFormatting>
  <conditionalFormatting sqref="S46">
    <cfRule type="expression" dxfId="63" priority="64">
      <formula>ISTEXT(S46)</formula>
    </cfRule>
  </conditionalFormatting>
  <conditionalFormatting sqref="T46">
    <cfRule type="expression" dxfId="62" priority="63">
      <formula>ISTEXT(T46)</formula>
    </cfRule>
  </conditionalFormatting>
  <conditionalFormatting sqref="S47:T47">
    <cfRule type="expression" dxfId="61" priority="62">
      <formula>ISTEXT(S47)</formula>
    </cfRule>
  </conditionalFormatting>
  <conditionalFormatting sqref="S48">
    <cfRule type="expression" dxfId="60" priority="61">
      <formula>ISTEXT(S48)</formula>
    </cfRule>
  </conditionalFormatting>
  <conditionalFormatting sqref="T48">
    <cfRule type="expression" dxfId="59" priority="60">
      <formula>ISTEXT(T48)</formula>
    </cfRule>
  </conditionalFormatting>
  <conditionalFormatting sqref="S49:T49">
    <cfRule type="expression" dxfId="58" priority="59">
      <formula>ISTEXT(S49)</formula>
    </cfRule>
  </conditionalFormatting>
  <conditionalFormatting sqref="S50">
    <cfRule type="expression" dxfId="57" priority="58">
      <formula>ISTEXT(S50)</formula>
    </cfRule>
  </conditionalFormatting>
  <conditionalFormatting sqref="T50">
    <cfRule type="expression" dxfId="56" priority="57">
      <formula>ISTEXT(T50)</formula>
    </cfRule>
  </conditionalFormatting>
  <conditionalFormatting sqref="S51:T51">
    <cfRule type="expression" dxfId="55" priority="56">
      <formula>ISTEXT(S51)</formula>
    </cfRule>
  </conditionalFormatting>
  <conditionalFormatting sqref="S52">
    <cfRule type="expression" dxfId="54" priority="55">
      <formula>ISTEXT(S52)</formula>
    </cfRule>
  </conditionalFormatting>
  <conditionalFormatting sqref="T52">
    <cfRule type="expression" dxfId="53" priority="54">
      <formula>ISTEXT(T52)</formula>
    </cfRule>
  </conditionalFormatting>
  <conditionalFormatting sqref="S53:T53">
    <cfRule type="expression" dxfId="52" priority="53">
      <formula>ISTEXT(S53)</formula>
    </cfRule>
  </conditionalFormatting>
  <conditionalFormatting sqref="S54">
    <cfRule type="expression" dxfId="51" priority="52">
      <formula>ISTEXT(S54)</formula>
    </cfRule>
  </conditionalFormatting>
  <conditionalFormatting sqref="T54">
    <cfRule type="expression" dxfId="50" priority="51">
      <formula>ISTEXT(T54)</formula>
    </cfRule>
  </conditionalFormatting>
  <conditionalFormatting sqref="S55:T55">
    <cfRule type="expression" dxfId="49" priority="50">
      <formula>ISTEXT(S55)</formula>
    </cfRule>
  </conditionalFormatting>
  <conditionalFormatting sqref="S56">
    <cfRule type="expression" dxfId="48" priority="49">
      <formula>ISTEXT(S56)</formula>
    </cfRule>
  </conditionalFormatting>
  <conditionalFormatting sqref="T56">
    <cfRule type="expression" dxfId="47" priority="48">
      <formula>ISTEXT(T56)</formula>
    </cfRule>
  </conditionalFormatting>
  <conditionalFormatting sqref="S57:T57">
    <cfRule type="expression" dxfId="46" priority="47">
      <formula>ISTEXT(S57)</formula>
    </cfRule>
  </conditionalFormatting>
  <conditionalFormatting sqref="S58">
    <cfRule type="expression" dxfId="45" priority="46">
      <formula>ISTEXT(S58)</formula>
    </cfRule>
  </conditionalFormatting>
  <conditionalFormatting sqref="T58">
    <cfRule type="expression" dxfId="44" priority="45">
      <formula>ISTEXT(T58)</formula>
    </cfRule>
  </conditionalFormatting>
  <conditionalFormatting sqref="S59:T59">
    <cfRule type="expression" dxfId="43" priority="44">
      <formula>ISTEXT(S59)</formula>
    </cfRule>
  </conditionalFormatting>
  <conditionalFormatting sqref="S60">
    <cfRule type="expression" dxfId="42" priority="43">
      <formula>ISTEXT(S60)</formula>
    </cfRule>
  </conditionalFormatting>
  <conditionalFormatting sqref="T60">
    <cfRule type="expression" dxfId="41" priority="42">
      <formula>ISTEXT(T60)</formula>
    </cfRule>
  </conditionalFormatting>
  <conditionalFormatting sqref="S61:T61">
    <cfRule type="expression" dxfId="40" priority="41">
      <formula>ISTEXT(S61)</formula>
    </cfRule>
  </conditionalFormatting>
  <conditionalFormatting sqref="S62">
    <cfRule type="expression" dxfId="39" priority="40">
      <formula>ISTEXT(S62)</formula>
    </cfRule>
  </conditionalFormatting>
  <conditionalFormatting sqref="T62">
    <cfRule type="expression" dxfId="38" priority="39">
      <formula>ISTEXT(T62)</formula>
    </cfRule>
  </conditionalFormatting>
  <conditionalFormatting sqref="S63:T63">
    <cfRule type="expression" dxfId="37" priority="38">
      <formula>ISTEXT(S63)</formula>
    </cfRule>
  </conditionalFormatting>
  <conditionalFormatting sqref="S64">
    <cfRule type="expression" dxfId="36" priority="37">
      <formula>ISTEXT(S64)</formula>
    </cfRule>
  </conditionalFormatting>
  <conditionalFormatting sqref="T64">
    <cfRule type="expression" dxfId="35" priority="36">
      <formula>ISTEXT(T64)</formula>
    </cfRule>
  </conditionalFormatting>
  <conditionalFormatting sqref="S65:T65">
    <cfRule type="expression" dxfId="34" priority="35">
      <formula>ISTEXT(S65)</formula>
    </cfRule>
  </conditionalFormatting>
  <conditionalFormatting sqref="S66">
    <cfRule type="expression" dxfId="33" priority="34">
      <formula>ISTEXT(S66)</formula>
    </cfRule>
  </conditionalFormatting>
  <conditionalFormatting sqref="T66">
    <cfRule type="expression" dxfId="32" priority="33">
      <formula>ISTEXT(T66)</formula>
    </cfRule>
  </conditionalFormatting>
  <conditionalFormatting sqref="Q12:R12">
    <cfRule type="expression" dxfId="31" priority="32">
      <formula>ISTEXT(Q12)</formula>
    </cfRule>
  </conditionalFormatting>
  <conditionalFormatting sqref="Q15:R15">
    <cfRule type="expression" dxfId="30" priority="31">
      <formula>ISTEXT(Q15)</formula>
    </cfRule>
  </conditionalFormatting>
  <conditionalFormatting sqref="Q17:R17">
    <cfRule type="expression" dxfId="29" priority="30">
      <formula>ISTEXT(Q17)</formula>
    </cfRule>
  </conditionalFormatting>
  <conditionalFormatting sqref="Q45:R45">
    <cfRule type="expression" dxfId="28" priority="29">
      <formula>ISTEXT(Q45)</formula>
    </cfRule>
  </conditionalFormatting>
  <conditionalFormatting sqref="Q47:R47">
    <cfRule type="expression" dxfId="27" priority="28">
      <formula>ISTEXT(Q47)</formula>
    </cfRule>
  </conditionalFormatting>
  <conditionalFormatting sqref="Q49:R49">
    <cfRule type="expression" dxfId="26" priority="27">
      <formula>ISTEXT(Q49)</formula>
    </cfRule>
  </conditionalFormatting>
  <conditionalFormatting sqref="Q51:R51">
    <cfRule type="expression" dxfId="25" priority="26">
      <formula>ISTEXT(Q51)</formula>
    </cfRule>
  </conditionalFormatting>
  <conditionalFormatting sqref="Q53:R53">
    <cfRule type="expression" dxfId="24" priority="25">
      <formula>ISTEXT(Q53)</formula>
    </cfRule>
  </conditionalFormatting>
  <conditionalFormatting sqref="Q55:R55">
    <cfRule type="expression" dxfId="23" priority="24">
      <formula>ISTEXT(Q55)</formula>
    </cfRule>
  </conditionalFormatting>
  <conditionalFormatting sqref="Q57:R57">
    <cfRule type="expression" dxfId="22" priority="23">
      <formula>ISTEXT(Q57)</formula>
    </cfRule>
  </conditionalFormatting>
  <conditionalFormatting sqref="Q59:R59">
    <cfRule type="expression" dxfId="21" priority="22">
      <formula>ISTEXT(Q59)</formula>
    </cfRule>
  </conditionalFormatting>
  <conditionalFormatting sqref="Q61:R61">
    <cfRule type="expression" dxfId="20" priority="21">
      <formula>ISTEXT(Q61)</formula>
    </cfRule>
  </conditionalFormatting>
  <conditionalFormatting sqref="Q63:R63">
    <cfRule type="expression" dxfId="19" priority="20">
      <formula>ISTEXT(Q63)</formula>
    </cfRule>
  </conditionalFormatting>
  <conditionalFormatting sqref="Q65:R65">
    <cfRule type="expression" dxfId="18" priority="19">
      <formula>ISTEXT(Q65)</formula>
    </cfRule>
  </conditionalFormatting>
  <conditionalFormatting sqref="C27:C31">
    <cfRule type="expression" dxfId="17" priority="18">
      <formula>ISTEXT(C27)</formula>
    </cfRule>
  </conditionalFormatting>
  <conditionalFormatting sqref="D27:D31">
    <cfRule type="expression" dxfId="16" priority="17">
      <formula>ISTEXT(D27)</formula>
    </cfRule>
  </conditionalFormatting>
  <conditionalFormatting sqref="E27:E31">
    <cfRule type="expression" dxfId="15" priority="16">
      <formula>ISTEXT(E27)</formula>
    </cfRule>
  </conditionalFormatting>
  <conditionalFormatting sqref="F27:F31">
    <cfRule type="expression" dxfId="14" priority="15">
      <formula>ISTEXT(F27)</formula>
    </cfRule>
  </conditionalFormatting>
  <conditionalFormatting sqref="G27:G31">
    <cfRule type="expression" dxfId="13" priority="14">
      <formula>ISTEXT(G27)</formula>
    </cfRule>
  </conditionalFormatting>
  <conditionalFormatting sqref="H27:H31">
    <cfRule type="expression" dxfId="12" priority="13">
      <formula>ISTEXT(H27)</formula>
    </cfRule>
  </conditionalFormatting>
  <conditionalFormatting sqref="I27:I31">
    <cfRule type="expression" dxfId="11" priority="12">
      <formula>ISTEXT(I27)</formula>
    </cfRule>
  </conditionalFormatting>
  <conditionalFormatting sqref="J27:J31">
    <cfRule type="expression" dxfId="10" priority="11">
      <formula>ISTEXT(J27)</formula>
    </cfRule>
  </conditionalFormatting>
  <conditionalFormatting sqref="K28:L31 L27">
    <cfRule type="expression" dxfId="9" priority="10">
      <formula>ISTEXT(K27)</formula>
    </cfRule>
  </conditionalFormatting>
  <conditionalFormatting sqref="O28:O31">
    <cfRule type="expression" dxfId="8" priority="9">
      <formula>ISTEXT(O28)</formula>
    </cfRule>
  </conditionalFormatting>
  <conditionalFormatting sqref="P28:P31">
    <cfRule type="expression" dxfId="7" priority="8">
      <formula>ISTEXT(P28)</formula>
    </cfRule>
  </conditionalFormatting>
  <conditionalFormatting sqref="S27:S31">
    <cfRule type="expression" dxfId="6" priority="7">
      <formula>ISTEXT(S27)</formula>
    </cfRule>
  </conditionalFormatting>
  <conditionalFormatting sqref="T27:T31">
    <cfRule type="expression" dxfId="5" priority="6">
      <formula>ISTEXT(T27)</formula>
    </cfRule>
  </conditionalFormatting>
  <conditionalFormatting sqref="U27:U31">
    <cfRule type="expression" dxfId="4" priority="5">
      <formula>ISTEXT(U27)</formula>
    </cfRule>
  </conditionalFormatting>
  <conditionalFormatting sqref="V27:V31">
    <cfRule type="expression" dxfId="3" priority="4">
      <formula>ISTEXT(V27)</formula>
    </cfRule>
  </conditionalFormatting>
  <conditionalFormatting sqref="O27">
    <cfRule type="expression" dxfId="2" priority="3">
      <formula>ISTEXT(O27)</formula>
    </cfRule>
  </conditionalFormatting>
  <conditionalFormatting sqref="P27">
    <cfRule type="expression" dxfId="1" priority="2">
      <formula>ISTEXT(P27)</formula>
    </cfRule>
  </conditionalFormatting>
  <conditionalFormatting sqref="K27">
    <cfRule type="expression" dxfId="0" priority="1">
      <formula>ISTEXT(K27)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Liz Falejczyk</cp:lastModifiedBy>
  <cp:lastPrinted>2013-01-14T22:30:52Z</cp:lastPrinted>
  <dcterms:created xsi:type="dcterms:W3CDTF">2012-05-04T22:10:30Z</dcterms:created>
  <dcterms:modified xsi:type="dcterms:W3CDTF">2014-04-30T20:12:27Z</dcterms:modified>
</cp:coreProperties>
</file>