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1520" windowHeight="11085" tabRatio="684" activeTab="2"/>
  </bookViews>
  <sheets>
    <sheet name="Read me" sheetId="7" r:id="rId1"/>
    <sheet name="Requirement Summary" sheetId="8" r:id="rId2"/>
    <sheet name="SBSA Inf Conc" sheetId="12" r:id="rId3"/>
    <sheet name="SBSA Inf Load" sheetId="13" r:id="rId4"/>
    <sheet name="SBSA Eff Conc" sheetId="11" r:id="rId5"/>
    <sheet name="SBSA Eff Loads" sheetId="4" r:id="rId6"/>
    <sheet name="SBSA Inf QAQC MLs" sheetId="16" r:id="rId7"/>
    <sheet name="SBSA Eff QAQC MLs" sheetId="5" r:id="rId8"/>
    <sheet name="Sheet1" sheetId="17" r:id="rId9"/>
  </sheets>
  <definedNames>
    <definedName name="_xlnm.Print_Area" localSheetId="4">'SBSA Eff Conc'!$A$1:$U$110</definedName>
    <definedName name="_xlnm.Print_Area" localSheetId="5">'SBSA Eff Loads'!$A$1:$S$83</definedName>
    <definedName name="_xlnm.Print_Area" localSheetId="7">'SBSA Eff QAQC MLs'!$A$1:$V$72</definedName>
    <definedName name="_xlnm.Print_Area" localSheetId="2">'SBSA Inf Conc'!$A$1:$R$65</definedName>
    <definedName name="_xlnm.Print_Area" localSheetId="3">'SBSA Inf Load'!$A$1:$R$41</definedName>
    <definedName name="_xlnm.Print_Area" localSheetId="6">'SBSA Inf QAQC MLs'!$A$1:$R$31</definedName>
  </definedNames>
  <calcPr calcId="145621"/>
</workbook>
</file>

<file path=xl/calcChain.xml><?xml version="1.0" encoding="utf-8"?>
<calcChain xmlns="http://schemas.openxmlformats.org/spreadsheetml/2006/main">
  <c r="E32" i="4" l="1"/>
  <c r="D32" i="4"/>
  <c r="Q35" i="4" l="1"/>
  <c r="P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E34" i="4"/>
  <c r="D34" i="4"/>
  <c r="C34" i="4"/>
  <c r="B34" i="4"/>
  <c r="A34" i="4"/>
  <c r="E29" i="4"/>
  <c r="B31" i="4"/>
  <c r="A9" i="13" l="1"/>
  <c r="A10" i="13"/>
  <c r="A11" i="13"/>
  <c r="A24" i="5" l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2" i="16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F34" i="4" s="1"/>
  <c r="G34" i="11"/>
  <c r="G34" i="4" s="1"/>
  <c r="C7" i="13" l="1"/>
  <c r="I7" i="4" l="1"/>
  <c r="E7" i="13"/>
  <c r="A25" i="5" l="1"/>
  <c r="B25" i="5"/>
  <c r="A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A30" i="4"/>
  <c r="B30" i="4"/>
  <c r="C30" i="4"/>
  <c r="D30" i="4"/>
  <c r="E30" i="4"/>
  <c r="A31" i="4"/>
  <c r="C31" i="4"/>
  <c r="D31" i="4"/>
  <c r="E31" i="4"/>
  <c r="A32" i="4"/>
  <c r="B32" i="4"/>
  <c r="C32" i="4"/>
  <c r="A33" i="4"/>
  <c r="B33" i="4"/>
  <c r="C33" i="4"/>
  <c r="D33" i="4"/>
  <c r="E33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3" i="5"/>
  <c r="A2" i="5"/>
  <c r="A3" i="11"/>
  <c r="A2" i="11"/>
  <c r="A1" i="8" s="1"/>
  <c r="A3" i="4"/>
  <c r="A2" i="4"/>
  <c r="A8" i="13"/>
  <c r="B8" i="13"/>
  <c r="B8" i="16" s="1"/>
  <c r="C8" i="13"/>
  <c r="D8" i="13"/>
  <c r="B9" i="13"/>
  <c r="B9" i="16" s="1"/>
  <c r="C9" i="13"/>
  <c r="D9" i="13"/>
  <c r="B10" i="13"/>
  <c r="B10" i="16" s="1"/>
  <c r="C10" i="13"/>
  <c r="D10" i="13"/>
  <c r="B11" i="13"/>
  <c r="B11" i="16" s="1"/>
  <c r="C11" i="13"/>
  <c r="D11" i="13"/>
  <c r="A12" i="13"/>
  <c r="B12" i="13"/>
  <c r="B12" i="16" s="1"/>
  <c r="C12" i="13"/>
  <c r="D12" i="13"/>
  <c r="D7" i="13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l="1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F23" i="4" l="1"/>
  <c r="E9" i="12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Henry Chien</author>
    <author>Maria Gawat</author>
  </authors>
  <commentList>
    <comment ref="G8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ND</t>
        </r>
      </text>
    </comment>
    <comment ref="G10" authorId="1">
      <text>
        <r>
          <rPr>
            <b/>
            <sz val="9"/>
            <color indexed="81"/>
            <rFont val="Tahoma"/>
            <family val="2"/>
          </rPr>
          <t>ND</t>
        </r>
      </text>
    </comment>
    <comment ref="H10" authorId="1">
      <text>
        <r>
          <rPr>
            <b/>
            <sz val="9"/>
            <color indexed="81"/>
            <rFont val="Tahoma"/>
            <family val="2"/>
          </rPr>
          <t>DNQ</t>
        </r>
      </text>
    </comment>
  </commentList>
</comments>
</file>

<file path=xl/comments2.xml><?xml version="1.0" encoding="utf-8"?>
<comments xmlns="http://schemas.openxmlformats.org/spreadsheetml/2006/main">
  <authors>
    <author>Henry Chien</author>
    <author>Bob Wandro</author>
    <author>wqs</author>
    <author>Maria Gawat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NH3 missed</t>
        </r>
      </text>
    </comment>
    <comment ref="L8" authorId="0">
      <text>
        <r>
          <rPr>
            <b/>
            <sz val="9"/>
            <color indexed="81"/>
            <rFont val="Tahoma"/>
            <family val="2"/>
          </rPr>
          <t>NH3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Tahoma"/>
            <family val="2"/>
          </rPr>
          <t>TSS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9" authorId="0">
      <text>
        <r>
          <rPr>
            <sz val="9"/>
            <color indexed="81"/>
            <rFont val="Tahoma"/>
            <family val="2"/>
          </rPr>
          <t>TSS missed</t>
        </r>
      </text>
    </comment>
    <comment ref="P21" authorId="0">
      <text>
        <r>
          <rPr>
            <b/>
            <sz val="9"/>
            <color indexed="81"/>
            <rFont val="Tahoma"/>
            <family val="2"/>
          </rPr>
          <t>Sample analyzed 0.5 hr passed the 48 hr hold time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21" authorId="0">
      <text>
        <r>
          <rPr>
            <sz val="9"/>
            <color indexed="81"/>
            <rFont val="Tahoma"/>
            <family val="2"/>
          </rPr>
          <t>TSS missed</t>
        </r>
      </text>
    </comment>
    <comment ref="J24" authorId="1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Sample analyzed 2 days after expiration date</t>
        </r>
      </text>
    </comment>
    <comment ref="K26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8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J30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Sample not preserved with H2SO4</t>
        </r>
      </text>
    </comment>
    <comment ref="J31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J32" authorId="2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34" authorId="2">
      <text>
        <r>
          <rPr>
            <b/>
            <sz val="9"/>
            <color indexed="81"/>
            <rFont val="Tahoma"/>
            <family val="2"/>
          </rPr>
          <t>Sample analyzed beyond hold time.</t>
        </r>
      </text>
    </comment>
    <comment ref="B47" authorId="3">
      <text>
        <r>
          <rPr>
            <sz val="9"/>
            <color indexed="81"/>
            <rFont val="Tahoma"/>
            <charset val="1"/>
          </rPr>
          <t xml:space="preserve">Storm Sample
</t>
        </r>
      </text>
    </comment>
    <comment ref="J47" authorId="3">
      <text>
        <r>
          <rPr>
            <b/>
            <sz val="9"/>
            <color indexed="81"/>
            <rFont val="Tahoma"/>
            <family val="2"/>
          </rPr>
          <t>Maria Gawat: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B49" authorId="3">
      <text>
        <r>
          <rPr>
            <b/>
            <sz val="9"/>
            <color indexed="81"/>
            <rFont val="Tahoma"/>
            <charset val="1"/>
          </rPr>
          <t>Storm Sample</t>
        </r>
      </text>
    </comment>
  </commentList>
</comments>
</file>

<file path=xl/sharedStrings.xml><?xml version="1.0" encoding="utf-8"?>
<sst xmlns="http://schemas.openxmlformats.org/spreadsheetml/2006/main" count="456" uniqueCount="213">
  <si>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</si>
  <si>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</si>
  <si>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</si>
  <si>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</si>
  <si>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</si>
  <si>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</si>
  <si>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</si>
  <si>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</si>
  <si>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</si>
  <si>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</si>
  <si>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</si>
  <si>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</si>
  <si>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</si>
  <si>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</si>
  <si>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</si>
  <si>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</si>
  <si>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</si>
  <si>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</si>
  <si>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</si>
  <si>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</si>
  <si>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</si>
  <si>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</si>
  <si>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</si>
  <si>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</si>
  <si>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</si>
  <si>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</si>
  <si>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</si>
  <si>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</si>
  <si>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</si>
  <si>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</si>
  <si>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</si>
  <si>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</si>
  <si>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</si>
  <si>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</si>
  <si>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</si>
  <si>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</si>
  <si>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</si>
  <si>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</si>
  <si>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</si>
  <si>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</si>
  <si>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</si>
  <si>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</si>
  <si>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</si>
  <si>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</si>
  <si>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</si>
  <si>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</si>
  <si>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</si>
  <si>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</si>
  <si>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</si>
  <si>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</si>
  <si>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</si>
  <si>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</si>
  <si>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</si>
  <si>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</si>
  <si>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</si>
  <si>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</si>
  <si>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</si>
  <si>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</si>
  <si>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</si>
  <si>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</si>
  <si>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</si>
  <si>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</si>
  <si>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</si>
  <si>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</si>
  <si>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</si>
  <si>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</si>
  <si>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</si>
  <si>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</si>
  <si>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</si>
  <si>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</si>
  <si>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</si>
  <si>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</si>
  <si>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</si>
  <si>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</si>
  <si>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</si>
  <si>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</si>
  <si>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</si>
  <si>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</si>
  <si>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</si>
  <si>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</si>
  <si>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</si>
  <si>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</si>
  <si>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</si>
  <si>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</si>
  <si>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</si>
  <si>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</si>
  <si>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</si>
  <si>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</si>
  <si>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</si>
  <si>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</si>
  <si>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</si>
  <si>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</si>
  <si>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</si>
  <si>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</si>
  <si>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</si>
  <si>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</si>
  <si>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</si>
  <si>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</si>
  <si>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</si>
  <si>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</si>
  <si>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</si>
  <si>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</si>
  <si>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</si>
  <si>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</si>
  <si>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</si>
  <si>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</si>
  <si>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</si>
  <si>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</si>
  <si>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</si>
  <si>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</si>
  <si>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</si>
  <si>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</si>
  <si>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</si>
  <si>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</si>
  <si>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</si>
  <si>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</si>
  <si>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</si>
  <si>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</si>
  <si>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</si>
  <si>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</si>
  <si>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</si>
  <si>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</si>
  <si>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</si>
  <si>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</si>
  <si>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</si>
  <si>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</si>
  <si>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</si>
  <si>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</si>
  <si>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</si>
  <si>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</si>
  <si>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</si>
  <si>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</si>
  <si>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</si>
  <si>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</si>
  <si>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</si>
  <si>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</si>
  <si>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</si>
  <si>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</si>
  <si>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</si>
  <si>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</si>
  <si>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</si>
  <si>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</si>
  <si>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</si>
  <si>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</si>
  <si>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</si>
  <si>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</si>
  <si>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</si>
  <si>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</si>
  <si>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</si>
  <si>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</si>
  <si>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</si>
  <si>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</si>
  <si>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</si>
  <si>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</si>
  <si>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</si>
  <si>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</si>
  <si>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</si>
  <si>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</si>
  <si>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</si>
  <si>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</si>
  <si>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</si>
  <si>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</si>
  <si>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</si>
  <si>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</si>
  <si>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</si>
  <si>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</si>
  <si>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</si>
  <si>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</si>
  <si>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</si>
  <si>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</si>
  <si>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</si>
  <si>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</si>
  <si>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</si>
  <si>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</si>
  <si>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</si>
  <si>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</si>
  <si>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</si>
  <si>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</si>
  <si>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</si>
  <si>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</si>
  <si>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</si>
  <si>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</si>
  <si>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</si>
  <si>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</si>
  <si>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</si>
  <si>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</si>
  <si>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</si>
  <si>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</si>
  <si>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</si>
  <si>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</si>
  <si>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South Bayside System Authority</t>
  </si>
  <si>
    <t>Bob Wandro (650) 832-6238</t>
  </si>
  <si>
    <t>Dry 2012</t>
  </si>
  <si>
    <t>Wet 2012/3</t>
  </si>
  <si>
    <t>N</t>
  </si>
  <si>
    <t>Q3 2012</t>
  </si>
  <si>
    <t>Q4 2012</t>
  </si>
  <si>
    <t>Q1 2013</t>
  </si>
  <si>
    <t>Missed TSS on 12/11/2012 sample</t>
  </si>
  <si>
    <t>Missed ammonia on 7/27/2012 sample</t>
  </si>
  <si>
    <t>Missed TSS on 2/7/2013 sample</t>
  </si>
  <si>
    <t>Missed TSS on 1/8/2013 sample</t>
  </si>
  <si>
    <t>Missed ammonia on 7/13/2012 sample</t>
  </si>
  <si>
    <t xml:space="preserve">Do not enter "Season" or "Date" information on this worksheet. Make changes to the "Inf Conc." worksheet.  </t>
  </si>
  <si>
    <t>Use Max Flow if sample type is Grab</t>
  </si>
  <si>
    <t>Q2 2013</t>
  </si>
  <si>
    <t>Q3 2013</t>
  </si>
  <si>
    <t>Dry 2013</t>
  </si>
  <si>
    <t>Q4 2013</t>
  </si>
  <si>
    <t>Q1 2014</t>
  </si>
  <si>
    <t>7/24/2013 DRP results not measured for influent. Use total phosphate.</t>
  </si>
  <si>
    <t>Wet 2014</t>
  </si>
  <si>
    <t>2/27/14 No NH3 test done.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</si>
</sst>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[$-F800]dddd\,\ mmmm\ dd\,\ yyyy"/>
    <numFmt numFmtId="165" formatCode="0.0"/>
    <numFmt numFmtId="166" formatCode="0.0000"/>
    <numFmt numFmtId="167" formatCode="0.000"/>
    <numFmt numFmtId="168" formatCode="0.00000000"/>
    <numFmt numFmtId="169" formatCode="0.000000"/>
    <numFmt numFmtId="170" formatCode="0.00000000000000000"/>
    <numFmt numFmtId="171" formatCode="0.0000000000"/>
    <numFmt numFmtId="172" formatCode="0.00000000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/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14" fontId="2" fillId="0" borderId="25" xfId="0" applyNumberFormat="1" applyFont="1" applyFill="1" applyBorder="1"/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Fill="1" applyBorder="1"/>
    <xf numFmtId="0" fontId="9" fillId="0" borderId="0" xfId="0" applyFont="1" applyFill="1"/>
    <xf numFmtId="0" fontId="0" fillId="7" borderId="4" xfId="0" applyFill="1" applyBorder="1"/>
    <xf numFmtId="0" fontId="0" fillId="7" borderId="1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/>
    <xf numFmtId="14" fontId="18" fillId="0" borderId="0" xfId="0" applyNumberFormat="1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4" xfId="0" applyNumberFormat="1" applyFont="1" applyFill="1" applyBorder="1"/>
    <xf numFmtId="0" fontId="2" fillId="0" borderId="32" xfId="0" applyNumberFormat="1" applyFont="1" applyFill="1" applyBorder="1"/>
    <xf numFmtId="0" fontId="2" fillId="4" borderId="34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19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0" fontId="13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0" fontId="2" fillId="0" borderId="25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/>
    <xf numFmtId="14" fontId="2" fillId="4" borderId="25" xfId="0" applyNumberFormat="1" applyFont="1" applyFill="1" applyBorder="1"/>
    <xf numFmtId="0" fontId="2" fillId="0" borderId="37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2" fillId="4" borderId="37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2" fillId="0" borderId="46" xfId="0" applyNumberFormat="1" applyFont="1" applyFill="1" applyBorder="1"/>
    <xf numFmtId="0" fontId="2" fillId="0" borderId="35" xfId="0" applyNumberFormat="1" applyFont="1" applyFill="1" applyBorder="1"/>
    <xf numFmtId="0" fontId="2" fillId="0" borderId="25" xfId="0" applyNumberFormat="1" applyFont="1" applyBorder="1" applyProtection="1">
      <protection hidden="1"/>
    </xf>
    <xf numFmtId="0" fontId="18" fillId="0" borderId="0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4" borderId="9" xfId="0" applyNumberFormat="1" applyFont="1" applyFill="1" applyBorder="1"/>
    <xf numFmtId="165" fontId="2" fillId="4" borderId="17" xfId="0" applyNumberFormat="1" applyFont="1" applyFill="1" applyBorder="1"/>
    <xf numFmtId="166" fontId="2" fillId="4" borderId="9" xfId="0" applyNumberFormat="1" applyFont="1" applyFill="1" applyBorder="1"/>
    <xf numFmtId="2" fontId="2" fillId="4" borderId="17" xfId="0" applyNumberFormat="1" applyFont="1" applyFill="1" applyBorder="1"/>
    <xf numFmtId="165" fontId="2" fillId="4" borderId="9" xfId="0" quotePrefix="1" applyNumberFormat="1" applyFont="1" applyFill="1" applyBorder="1"/>
    <xf numFmtId="2" fontId="8" fillId="4" borderId="9" xfId="0" applyNumberFormat="1" applyFont="1" applyFill="1" applyBorder="1"/>
    <xf numFmtId="165" fontId="8" fillId="4" borderId="17" xfId="0" applyNumberFormat="1" applyFont="1" applyFill="1" applyBorder="1"/>
    <xf numFmtId="0" fontId="2" fillId="4" borderId="0" xfId="0" applyFont="1" applyFill="1" applyBorder="1"/>
    <xf numFmtId="165" fontId="2" fillId="4" borderId="9" xfId="0" applyNumberFormat="1" applyFont="1" applyFill="1" applyBorder="1" applyAlignment="1"/>
    <xf numFmtId="0" fontId="2" fillId="4" borderId="17" xfId="0" applyFont="1" applyFill="1" applyBorder="1"/>
    <xf numFmtId="2" fontId="2" fillId="0" borderId="9" xfId="0" applyNumberFormat="1" applyFont="1" applyFill="1" applyBorder="1"/>
    <xf numFmtId="165" fontId="2" fillId="4" borderId="9" xfId="0" applyNumberFormat="1" applyFont="1" applyFill="1" applyBorder="1"/>
    <xf numFmtId="2" fontId="2" fillId="4" borderId="48" xfId="0" applyNumberFormat="1" applyFont="1" applyFill="1" applyBorder="1"/>
    <xf numFmtId="165" fontId="2" fillId="4" borderId="49" xfId="0" applyNumberFormat="1" applyFont="1" applyFill="1" applyBorder="1"/>
    <xf numFmtId="166" fontId="2" fillId="4" borderId="48" xfId="0" applyNumberFormat="1" applyFont="1" applyFill="1" applyBorder="1"/>
    <xf numFmtId="2" fontId="2" fillId="4" borderId="49" xfId="0" applyNumberFormat="1" applyFont="1" applyFill="1" applyBorder="1"/>
    <xf numFmtId="165" fontId="2" fillId="4" borderId="48" xfId="0" applyNumberFormat="1" applyFont="1" applyFill="1" applyBorder="1"/>
    <xf numFmtId="2" fontId="2" fillId="4" borderId="39" xfId="0" applyNumberFormat="1" applyFont="1" applyFill="1" applyBorder="1"/>
    <xf numFmtId="165" fontId="2" fillId="4" borderId="48" xfId="0" applyNumberFormat="1" applyFont="1" applyFill="1" applyBorder="1" applyAlignment="1"/>
    <xf numFmtId="0" fontId="2" fillId="4" borderId="49" xfId="0" applyFont="1" applyFill="1" applyBorder="1"/>
    <xf numFmtId="0" fontId="2" fillId="0" borderId="9" xfId="0" applyFont="1" applyFill="1" applyBorder="1"/>
    <xf numFmtId="0" fontId="2" fillId="4" borderId="9" xfId="0" applyFont="1" applyFill="1" applyBorder="1"/>
    <xf numFmtId="0" fontId="2" fillId="4" borderId="48" xfId="0" applyFont="1" applyFill="1" applyBorder="1"/>
    <xf numFmtId="0" fontId="2" fillId="4" borderId="39" xfId="0" applyFont="1" applyFill="1" applyBorder="1"/>
    <xf numFmtId="166" fontId="2" fillId="4" borderId="25" xfId="0" applyNumberFormat="1" applyFont="1" applyFill="1" applyBorder="1" applyAlignment="1">
      <alignment horizontal="center"/>
    </xf>
    <xf numFmtId="165" fontId="2" fillId="0" borderId="47" xfId="0" applyNumberFormat="1" applyFont="1" applyFill="1" applyBorder="1"/>
    <xf numFmtId="2" fontId="2" fillId="0" borderId="47" xfId="0" applyNumberFormat="1" applyFont="1" applyFill="1" applyBorder="1"/>
    <xf numFmtId="167" fontId="2" fillId="0" borderId="2" xfId="0" applyNumberFormat="1" applyFont="1" applyFill="1" applyBorder="1"/>
    <xf numFmtId="165" fontId="2" fillId="0" borderId="17" xfId="0" applyNumberFormat="1" applyFont="1" applyFill="1" applyBorder="1"/>
    <xf numFmtId="2" fontId="2" fillId="0" borderId="17" xfId="0" applyNumberFormat="1" applyFont="1" applyFill="1" applyBorder="1"/>
    <xf numFmtId="167" fontId="2" fillId="0" borderId="9" xfId="0" applyNumberFormat="1" applyFont="1" applyFill="1" applyBorder="1"/>
    <xf numFmtId="2" fontId="2" fillId="0" borderId="17" xfId="0" quotePrefix="1" applyNumberFormat="1" applyFont="1" applyFill="1" applyBorder="1"/>
    <xf numFmtId="2" fontId="2" fillId="0" borderId="48" xfId="0" applyNumberFormat="1" applyFont="1" applyFill="1" applyBorder="1"/>
    <xf numFmtId="165" fontId="2" fillId="0" borderId="49" xfId="0" applyNumberFormat="1" applyFont="1" applyFill="1" applyBorder="1"/>
    <xf numFmtId="2" fontId="2" fillId="0" borderId="49" xfId="0" applyNumberFormat="1" applyFont="1" applyFill="1" applyBorder="1"/>
    <xf numFmtId="167" fontId="2" fillId="0" borderId="48" xfId="0" applyNumberFormat="1" applyFont="1" applyFill="1" applyBorder="1"/>
    <xf numFmtId="0" fontId="2" fillId="0" borderId="48" xfId="0" applyFont="1" applyFill="1" applyBorder="1"/>
    <xf numFmtId="14" fontId="2" fillId="0" borderId="32" xfId="0" applyNumberFormat="1" applyFont="1" applyFill="1" applyBorder="1"/>
    <xf numFmtId="0" fontId="2" fillId="0" borderId="31" xfId="0" applyNumberFormat="1" applyFont="1" applyFill="1" applyBorder="1"/>
    <xf numFmtId="0" fontId="2" fillId="0" borderId="38" xfId="0" applyNumberFormat="1" applyFont="1" applyFill="1" applyBorder="1"/>
    <xf numFmtId="2" fontId="2" fillId="4" borderId="2" xfId="0" applyNumberFormat="1" applyFont="1" applyFill="1" applyBorder="1"/>
    <xf numFmtId="165" fontId="2" fillId="4" borderId="47" xfId="0" applyNumberFormat="1" applyFont="1" applyFill="1" applyBorder="1"/>
    <xf numFmtId="166" fontId="2" fillId="4" borderId="2" xfId="0" applyNumberFormat="1" applyFont="1" applyFill="1" applyBorder="1"/>
    <xf numFmtId="2" fontId="2" fillId="4" borderId="47" xfId="0" applyNumberFormat="1" applyFont="1" applyFill="1" applyBorder="1"/>
    <xf numFmtId="165" fontId="2" fillId="4" borderId="2" xfId="0" applyNumberFormat="1" applyFont="1" applyFill="1" applyBorder="1"/>
    <xf numFmtId="0" fontId="2" fillId="4" borderId="4" xfId="0" applyFont="1" applyFill="1" applyBorder="1"/>
    <xf numFmtId="165" fontId="2" fillId="4" borderId="2" xfId="0" applyNumberFormat="1" applyFont="1" applyFill="1" applyBorder="1" applyAlignment="1"/>
    <xf numFmtId="0" fontId="2" fillId="0" borderId="50" xfId="0" applyNumberFormat="1" applyFont="1" applyFill="1" applyBorder="1"/>
    <xf numFmtId="0" fontId="2" fillId="0" borderId="51" xfId="0" applyNumberFormat="1" applyFont="1" applyFill="1" applyBorder="1"/>
    <xf numFmtId="0" fontId="2" fillId="0" borderId="52" xfId="0" applyNumberFormat="1" applyFont="1" applyFill="1" applyBorder="1" applyAlignment="1" applyProtection="1">
      <alignment vertical="center" wrapText="1"/>
      <protection locked="0"/>
    </xf>
    <xf numFmtId="2" fontId="2" fillId="4" borderId="4" xfId="0" applyNumberFormat="1" applyFont="1" applyFill="1" applyBorder="1"/>
    <xf numFmtId="2" fontId="2" fillId="4" borderId="0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5" fontId="2" fillId="0" borderId="33" xfId="0" applyNumberFormat="1" applyFont="1" applyBorder="1"/>
    <xf numFmtId="165" fontId="2" fillId="0" borderId="29" xfId="0" applyNumberFormat="1" applyFont="1" applyBorder="1"/>
    <xf numFmtId="165" fontId="2" fillId="4" borderId="29" xfId="0" applyNumberFormat="1" applyFont="1" applyFill="1" applyBorder="1"/>
    <xf numFmtId="2" fontId="2" fillId="4" borderId="29" xfId="0" applyNumberFormat="1" applyFont="1" applyFill="1" applyBorder="1"/>
    <xf numFmtId="2" fontId="2" fillId="4" borderId="33" xfId="0" applyNumberFormat="1" applyFont="1" applyFill="1" applyBorder="1"/>
    <xf numFmtId="165" fontId="2" fillId="0" borderId="29" xfId="0" applyNumberFormat="1" applyFont="1" applyFill="1" applyBorder="1"/>
    <xf numFmtId="2" fontId="2" fillId="0" borderId="33" xfId="0" applyNumberFormat="1" applyFont="1" applyFill="1" applyBorder="1"/>
    <xf numFmtId="2" fontId="2" fillId="0" borderId="37" xfId="0" applyNumberFormat="1" applyFont="1" applyFill="1" applyBorder="1"/>
    <xf numFmtId="166" fontId="2" fillId="4" borderId="33" xfId="0" applyNumberFormat="1" applyFont="1" applyFill="1" applyBorder="1"/>
    <xf numFmtId="2" fontId="2" fillId="4" borderId="25" xfId="0" applyNumberFormat="1" applyFont="1" applyFill="1" applyBorder="1"/>
    <xf numFmtId="167" fontId="2" fillId="4" borderId="25" xfId="0" applyNumberFormat="1" applyFont="1" applyFill="1" applyBorder="1" applyAlignment="1">
      <alignment horizontal="center"/>
    </xf>
    <xf numFmtId="165" fontId="2" fillId="0" borderId="25" xfId="0" applyNumberFormat="1" applyFont="1" applyBorder="1" applyProtection="1">
      <protection hidden="1"/>
    </xf>
    <xf numFmtId="165" fontId="2" fillId="4" borderId="33" xfId="0" applyNumberFormat="1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0" fillId="7" borderId="0" xfId="0" applyFill="1" applyBorder="1"/>
    <xf numFmtId="0" fontId="16" fillId="0" borderId="0" xfId="0" applyFont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9" xfId="0" applyFont="1" applyFill="1" applyBorder="1"/>
    <xf numFmtId="0" fontId="12" fillId="7" borderId="6" xfId="0" applyFont="1" applyFill="1" applyBorder="1"/>
    <xf numFmtId="0" fontId="21" fillId="0" borderId="0" xfId="0" applyFont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0" fillId="0" borderId="1" xfId="0" applyBorder="1"/>
    <xf numFmtId="0" fontId="10" fillId="7" borderId="0" xfId="0" applyFont="1" applyFill="1" applyBorder="1"/>
    <xf numFmtId="0" fontId="0" fillId="0" borderId="0" xfId="0"/>
    <xf numFmtId="0" fontId="0" fillId="0" borderId="0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Font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7" borderId="35" xfId="0" applyFill="1" applyBorder="1" applyAlignment="1"/>
    <xf numFmtId="0" fontId="10" fillId="9" borderId="22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5" fillId="3" borderId="35" xfId="0" applyFont="1" applyFill="1" applyBorder="1" applyAlignment="1">
      <alignment horizontal="left" vertical="center"/>
    </xf>
    <xf numFmtId="0" fontId="15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3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39" xfId="0" applyFont="1" applyFill="1" applyBorder="1" applyAlignment="1">
      <alignment horizontal="center"/>
    </xf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8" borderId="42" xfId="0" applyFont="1" applyFill="1" applyBorder="1" applyAlignment="1">
      <alignment horizontal="left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 wrapText="1"/>
    </xf>
    <xf numFmtId="0" fontId="13" fillId="5" borderId="20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0" fillId="0" borderId="22" xfId="0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2" fillId="4" borderId="25" xfId="0" applyNumberFormat="1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0" borderId="0" xfId="0" applyFill="1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7" fillId="3" borderId="46" xfId="0" applyFont="1" applyFill="1" applyBorder="1" applyAlignment="1">
      <alignment horizontal="center" wrapText="1"/>
    </xf>
    <xf numFmtId="0" fontId="27" fillId="3" borderId="1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7" fillId="3" borderId="46" xfId="0" applyFont="1" applyFill="1" applyBorder="1" applyAlignment="1">
      <alignment horizontal="center" wrapText="1"/>
    </xf>
    <xf numFmtId="0" fontId="27" fillId="3" borderId="19" xfId="0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>
      <alignment vertical="center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7" fillId="3" borderId="46" xfId="0" applyFont="1" applyFill="1" applyBorder="1" applyAlignment="1" applyProtection="1">
      <alignment horizontal="center" wrapText="1"/>
      <protection locked="0"/>
    </xf>
    <xf numFmtId="168" fontId="2" fillId="4" borderId="25" xfId="0" applyNumberFormat="1" applyFont="1" applyFill="1" applyBorder="1" applyAlignment="1">
      <alignment horizontal="center"/>
    </xf>
    <xf numFmtId="165" fontId="2" fillId="4" borderId="25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 applyProtection="1">
      <alignment vertical="center" wrapText="1"/>
    </xf>
    <xf numFmtId="14" fontId="2" fillId="4" borderId="25" xfId="0" applyNumberFormat="1" applyFont="1" applyFill="1" applyBorder="1" applyAlignment="1" applyProtection="1">
      <alignment horizontal="right"/>
      <protection locked="0"/>
    </xf>
    <xf numFmtId="2" fontId="2" fillId="4" borderId="25" xfId="0" applyNumberFormat="1" applyFont="1" applyFill="1" applyBorder="1" applyAlignment="1">
      <alignment horizontal="center"/>
    </xf>
    <xf numFmtId="1" fontId="2" fillId="0" borderId="25" xfId="0" applyNumberFormat="1" applyFont="1" applyFill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167" fontId="2" fillId="0" borderId="33" xfId="0" applyNumberFormat="1" applyFont="1" applyFill="1" applyBorder="1"/>
    <xf numFmtId="167" fontId="2" fillId="4" borderId="33" xfId="0" applyNumberFormat="1" applyFont="1" applyFill="1" applyBorder="1"/>
    <xf numFmtId="169" fontId="2" fillId="0" borderId="25" xfId="0" applyNumberFormat="1" applyFont="1" applyFill="1" applyBorder="1" applyAlignment="1">
      <alignment horizontal="center"/>
    </xf>
    <xf numFmtId="167" fontId="2" fillId="4" borderId="29" xfId="0" applyNumberFormat="1" applyFont="1" applyFill="1" applyBorder="1"/>
    <xf numFmtId="167" fontId="2" fillId="0" borderId="17" xfId="0" applyNumberFormat="1" applyFont="1" applyFill="1" applyBorder="1"/>
    <xf numFmtId="167" fontId="2" fillId="0" borderId="49" xfId="0" quotePrefix="1" applyNumberFormat="1" applyFont="1" applyFill="1" applyBorder="1"/>
    <xf numFmtId="167" fontId="2" fillId="0" borderId="49" xfId="0" applyNumberFormat="1" applyFont="1" applyFill="1" applyBorder="1"/>
    <xf numFmtId="2" fontId="2" fillId="0" borderId="29" xfId="0" applyNumberFormat="1" applyFont="1" applyFill="1" applyBorder="1"/>
    <xf numFmtId="167" fontId="2" fillId="0" borderId="29" xfId="0" applyNumberFormat="1" applyFont="1" applyFill="1" applyBorder="1"/>
    <xf numFmtId="170" fontId="2" fillId="0" borderId="25" xfId="0" applyNumberFormat="1" applyFont="1" applyFill="1" applyBorder="1" applyAlignment="1">
      <alignment horizontal="center"/>
    </xf>
    <xf numFmtId="171" fontId="2" fillId="0" borderId="25" xfId="0" applyNumberFormat="1" applyFont="1" applyFill="1" applyBorder="1" applyAlignment="1">
      <alignment horizontal="center"/>
    </xf>
    <xf numFmtId="172" fontId="2" fillId="0" borderId="25" xfId="0" applyNumberFormat="1" applyFont="1" applyFill="1" applyBorder="1" applyAlignment="1">
      <alignment horizontal="center"/>
    </xf>
    <xf numFmtId="167" fontId="2" fillId="0" borderId="33" xfId="0" applyNumberFormat="1" applyFont="1" applyBorder="1"/>
    <xf numFmtId="2" fontId="2" fillId="0" borderId="29" xfId="0" applyNumberFormat="1" applyFont="1" applyBorder="1"/>
    <xf numFmtId="169" fontId="2" fillId="4" borderId="25" xfId="0" applyNumberFormat="1" applyFont="1" applyFill="1" applyBorder="1" applyAlignment="1">
      <alignment horizontal="center"/>
    </xf>
    <xf numFmtId="0" fontId="0" fillId="11" borderId="0" xfId="0" applyNumberFormat="1" applyFill="1" applyBorder="1"/>
    <xf numFmtId="0" fontId="16" fillId="4" borderId="21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4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B5" sqref="B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51" customFormat="1" x14ac:dyDescent="0.25">
      <c r="A1" s="200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s="51" customFormat="1" x14ac:dyDescent="0.25">
      <c r="A2" s="200"/>
      <c r="B2" s="208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s="51" customFormat="1" ht="21" x14ac:dyDescent="0.35">
      <c r="A3" s="200"/>
      <c r="B3" s="219" t="s">
        <v>113</v>
      </c>
      <c r="C3" s="207"/>
      <c r="D3" s="207"/>
      <c r="E3" s="207"/>
      <c r="F3" s="207"/>
      <c r="G3" s="207"/>
      <c r="H3" s="200"/>
      <c r="I3" s="200"/>
      <c r="J3" s="200"/>
      <c r="K3" s="200"/>
      <c r="L3" s="200"/>
      <c r="M3" s="200"/>
    </row>
    <row r="4" spans="1:13" ht="21" x14ac:dyDescent="0.35">
      <c r="A4" s="200"/>
      <c r="B4" s="219" t="s">
        <v>116</v>
      </c>
      <c r="C4" s="207"/>
      <c r="D4" s="207"/>
      <c r="E4" s="207"/>
      <c r="F4" s="207"/>
      <c r="G4" s="207"/>
      <c r="H4" s="200"/>
      <c r="I4" s="200"/>
      <c r="J4" s="200"/>
      <c r="K4" s="200"/>
      <c r="L4" s="200"/>
      <c r="M4" s="200"/>
    </row>
    <row r="5" spans="1:13" s="51" customFormat="1" x14ac:dyDescent="0.25">
      <c r="A5" s="200"/>
      <c r="B5" s="208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</row>
    <row r="6" spans="1:13" s="51" customFormat="1" x14ac:dyDescent="0.25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</row>
    <row r="7" spans="1:13" s="51" customFormat="1" ht="15.75" thickBot="1" x14ac:dyDescent="0.3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00"/>
    </row>
    <row r="8" spans="1:13" x14ac:dyDescent="0.25">
      <c r="A8" s="214" t="s">
        <v>60</v>
      </c>
      <c r="B8" s="224"/>
      <c r="C8" s="206"/>
      <c r="D8" s="206"/>
      <c r="E8" s="206"/>
      <c r="F8" s="206"/>
      <c r="G8" s="206"/>
      <c r="H8" s="206"/>
      <c r="I8" s="206"/>
      <c r="J8" s="206"/>
      <c r="K8" s="206"/>
      <c r="L8" s="213"/>
      <c r="M8" s="202"/>
    </row>
    <row r="9" spans="1:13" x14ac:dyDescent="0.25">
      <c r="A9" s="212" t="s">
        <v>111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13"/>
      <c r="M9" s="202"/>
    </row>
    <row r="10" spans="1:13" x14ac:dyDescent="0.25">
      <c r="A10" s="212" t="s">
        <v>66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13"/>
      <c r="M10" s="202"/>
    </row>
    <row r="11" spans="1:13" x14ac:dyDescent="0.25">
      <c r="A11" s="212" t="s">
        <v>141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13"/>
      <c r="M11" s="202"/>
    </row>
    <row r="12" spans="1:13" x14ac:dyDescent="0.25">
      <c r="A12" s="212"/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13"/>
      <c r="M12" s="202"/>
    </row>
    <row r="13" spans="1:13" s="51" customFormat="1" x14ac:dyDescent="0.25">
      <c r="A13" s="214" t="s">
        <v>175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13"/>
      <c r="M13" s="202"/>
    </row>
    <row r="14" spans="1:13" s="51" customFormat="1" x14ac:dyDescent="0.25">
      <c r="A14" s="212" t="s">
        <v>112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13"/>
      <c r="M14" s="200"/>
    </row>
    <row r="15" spans="1:13" x14ac:dyDescent="0.25">
      <c r="A15" s="212" t="s">
        <v>109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13"/>
      <c r="M15" s="200"/>
    </row>
    <row r="16" spans="1:13" x14ac:dyDescent="0.25">
      <c r="A16" s="212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13"/>
      <c r="M16" s="200"/>
    </row>
    <row r="17" spans="1:14" x14ac:dyDescent="0.25">
      <c r="A17" s="214" t="s">
        <v>35</v>
      </c>
      <c r="B17" s="224"/>
      <c r="C17" s="224"/>
      <c r="D17" s="224"/>
      <c r="E17" s="224"/>
      <c r="F17" s="224"/>
      <c r="G17" s="224"/>
      <c r="H17" s="224"/>
      <c r="I17" s="206"/>
      <c r="J17" s="206"/>
      <c r="K17" s="206"/>
      <c r="L17" s="213"/>
      <c r="M17" s="201"/>
      <c r="N17" s="201"/>
    </row>
    <row r="18" spans="1:14" x14ac:dyDescent="0.25">
      <c r="A18" s="212" t="s">
        <v>145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13"/>
      <c r="M18" s="201"/>
      <c r="N18" s="201"/>
    </row>
    <row r="19" spans="1:14" x14ac:dyDescent="0.25">
      <c r="A19" s="212" t="s">
        <v>67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13"/>
      <c r="M19" s="201"/>
      <c r="N19" s="201"/>
    </row>
    <row r="20" spans="1:14" x14ac:dyDescent="0.25">
      <c r="A20" s="212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13"/>
      <c r="M20" s="201"/>
      <c r="N20" s="201"/>
    </row>
    <row r="21" spans="1:14" ht="14.45" x14ac:dyDescent="0.3">
      <c r="A21" s="214" t="s">
        <v>36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13"/>
      <c r="M21" s="201"/>
      <c r="N21" s="201"/>
    </row>
    <row r="22" spans="1:14" ht="14.45" x14ac:dyDescent="0.3">
      <c r="A22" s="212" t="s">
        <v>146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13"/>
      <c r="M22" s="201"/>
      <c r="N22" s="201"/>
    </row>
    <row r="23" spans="1:14" s="51" customFormat="1" ht="14.45" x14ac:dyDescent="0.3">
      <c r="A23" s="212" t="s">
        <v>68</v>
      </c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13"/>
      <c r="M23" s="201"/>
      <c r="N23" s="201"/>
    </row>
    <row r="24" spans="1:14" ht="14.45" x14ac:dyDescent="0.3">
      <c r="A24" s="217" t="s">
        <v>144</v>
      </c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13"/>
      <c r="M24" s="201"/>
      <c r="N24" s="201"/>
    </row>
    <row r="25" spans="1:14" s="61" customFormat="1" ht="14.45" x14ac:dyDescent="0.3">
      <c r="A25" s="212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13"/>
      <c r="M25" s="201"/>
      <c r="N25" s="201"/>
    </row>
    <row r="26" spans="1:14" s="51" customFormat="1" ht="14.45" x14ac:dyDescent="0.3">
      <c r="A26" s="214" t="s">
        <v>142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13"/>
      <c r="M26" s="200"/>
      <c r="N26" s="200"/>
    </row>
    <row r="27" spans="1:14" ht="14.45" x14ac:dyDescent="0.3">
      <c r="A27" s="212" t="s">
        <v>143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13"/>
      <c r="M27" s="200"/>
      <c r="N27" s="200"/>
    </row>
    <row r="28" spans="1:14" s="51" customFormat="1" ht="14.45" x14ac:dyDescent="0.3">
      <c r="A28" s="212" t="s">
        <v>176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13"/>
      <c r="M28" s="200"/>
      <c r="N28" s="200"/>
    </row>
    <row r="29" spans="1:14" ht="14.45" x14ac:dyDescent="0.3">
      <c r="A29" s="217" t="s">
        <v>154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13"/>
      <c r="M29" s="200"/>
      <c r="N29" s="200"/>
    </row>
    <row r="30" spans="1:14" ht="14.45" x14ac:dyDescent="0.3">
      <c r="A30" s="212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13"/>
      <c r="M30" s="200"/>
      <c r="N30" s="200"/>
    </row>
    <row r="31" spans="1:14" ht="14.45" x14ac:dyDescent="0.3">
      <c r="A31" s="214" t="s">
        <v>61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13"/>
      <c r="M31" s="202"/>
      <c r="N31" s="200"/>
    </row>
    <row r="32" spans="1:14" ht="14.45" x14ac:dyDescent="0.3">
      <c r="A32" s="212" t="s">
        <v>137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13"/>
      <c r="M32" s="202"/>
      <c r="N32" s="200"/>
    </row>
    <row r="33" spans="1:13" ht="14.45" x14ac:dyDescent="0.3">
      <c r="A33" s="212" t="s">
        <v>136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13"/>
      <c r="M33" s="202"/>
    </row>
    <row r="34" spans="1:13" s="51" customFormat="1" ht="14.45" x14ac:dyDescent="0.3">
      <c r="A34" s="212" t="s">
        <v>140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13"/>
      <c r="M34" s="202"/>
    </row>
    <row r="35" spans="1:13" ht="14.45" x14ac:dyDescent="0.3">
      <c r="A35" s="212" t="s">
        <v>138</v>
      </c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13"/>
      <c r="M35" s="202"/>
    </row>
    <row r="36" spans="1:13" ht="14.45" x14ac:dyDescent="0.3">
      <c r="A36" s="212" t="s">
        <v>38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13"/>
      <c r="M36" s="202"/>
    </row>
    <row r="37" spans="1:13" ht="14.45" x14ac:dyDescent="0.3">
      <c r="A37" s="212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13"/>
      <c r="M37" s="200"/>
    </row>
    <row r="38" spans="1:13" s="51" customFormat="1" x14ac:dyDescent="0.25">
      <c r="A38" s="214" t="s">
        <v>121</v>
      </c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13"/>
      <c r="M38" s="200"/>
    </row>
    <row r="39" spans="1:13" ht="15.75" thickBot="1" x14ac:dyDescent="0.3">
      <c r="A39" s="218" t="s">
        <v>139</v>
      </c>
      <c r="B39" s="215"/>
      <c r="C39" s="215"/>
      <c r="D39" s="215"/>
      <c r="E39" s="215"/>
      <c r="F39" s="215"/>
      <c r="G39" s="215"/>
      <c r="H39" s="215"/>
      <c r="I39" s="215"/>
      <c r="J39" s="215"/>
      <c r="K39" s="215"/>
      <c r="L39" s="216"/>
      <c r="M39" s="200"/>
    </row>
    <row r="40" spans="1:13" ht="15.75" thickBot="1" x14ac:dyDescent="0.3">
      <c r="A40" s="200"/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</row>
    <row r="41" spans="1:13" x14ac:dyDescent="0.25">
      <c r="A41" s="220" t="s">
        <v>30</v>
      </c>
      <c r="B41" s="209"/>
      <c r="C41" s="209"/>
      <c r="D41" s="209"/>
      <c r="E41" s="209"/>
      <c r="F41" s="209"/>
      <c r="G41" s="203"/>
      <c r="H41" s="200"/>
      <c r="I41" s="200"/>
      <c r="J41" s="200"/>
      <c r="K41" s="200"/>
      <c r="L41" s="200"/>
      <c r="M41" s="200"/>
    </row>
    <row r="42" spans="1:13" x14ac:dyDescent="0.25">
      <c r="A42" s="221" t="s">
        <v>6</v>
      </c>
      <c r="B42" s="210" t="s">
        <v>18</v>
      </c>
      <c r="C42" s="210"/>
      <c r="D42" s="210"/>
      <c r="E42" s="210"/>
      <c r="F42" s="210"/>
      <c r="G42" s="204"/>
      <c r="H42" s="200"/>
      <c r="I42" s="200"/>
      <c r="J42" s="200"/>
      <c r="K42" s="200"/>
      <c r="L42" s="200"/>
      <c r="M42" s="200"/>
    </row>
    <row r="43" spans="1:13" x14ac:dyDescent="0.25">
      <c r="A43" s="221" t="s">
        <v>4</v>
      </c>
      <c r="B43" s="210" t="s">
        <v>19</v>
      </c>
      <c r="C43" s="210"/>
      <c r="D43" s="210"/>
      <c r="E43" s="210"/>
      <c r="F43" s="210"/>
      <c r="G43" s="204"/>
      <c r="H43" s="200"/>
      <c r="I43" s="200"/>
      <c r="J43" s="200"/>
      <c r="K43" s="200"/>
      <c r="L43" s="200"/>
      <c r="M43" s="200"/>
    </row>
    <row r="44" spans="1:13" x14ac:dyDescent="0.25">
      <c r="A44" s="221" t="s">
        <v>5</v>
      </c>
      <c r="B44" s="210" t="s">
        <v>27</v>
      </c>
      <c r="C44" s="210"/>
      <c r="D44" s="210"/>
      <c r="E44" s="210"/>
      <c r="F44" s="210"/>
      <c r="G44" s="204"/>
      <c r="H44" s="200"/>
      <c r="I44" s="200"/>
      <c r="J44" s="200"/>
      <c r="K44" s="200"/>
      <c r="L44" s="200"/>
      <c r="M44" s="200"/>
    </row>
    <row r="45" spans="1:13" x14ac:dyDescent="0.25">
      <c r="A45" s="221" t="s">
        <v>28</v>
      </c>
      <c r="B45" s="210" t="s">
        <v>29</v>
      </c>
      <c r="C45" s="210"/>
      <c r="D45" s="210"/>
      <c r="E45" s="210"/>
      <c r="F45" s="210"/>
      <c r="G45" s="204"/>
      <c r="H45" s="200"/>
      <c r="I45" s="200"/>
      <c r="J45" s="200"/>
      <c r="K45" s="200"/>
      <c r="L45" s="200"/>
      <c r="M45" s="200"/>
    </row>
    <row r="46" spans="1:13" x14ac:dyDescent="0.25">
      <c r="A46" s="221" t="s">
        <v>1</v>
      </c>
      <c r="B46" s="210" t="s">
        <v>20</v>
      </c>
      <c r="C46" s="210"/>
      <c r="D46" s="210"/>
      <c r="E46" s="210"/>
      <c r="F46" s="210"/>
      <c r="G46" s="204"/>
      <c r="H46" s="200"/>
      <c r="I46" s="200"/>
      <c r="J46" s="200"/>
      <c r="K46" s="200"/>
      <c r="L46" s="200"/>
      <c r="M46" s="200"/>
    </row>
    <row r="47" spans="1:13" x14ac:dyDescent="0.25">
      <c r="A47" s="221" t="s">
        <v>2</v>
      </c>
      <c r="B47" s="210" t="s">
        <v>21</v>
      </c>
      <c r="C47" s="210"/>
      <c r="D47" s="210"/>
      <c r="E47" s="210"/>
      <c r="F47" s="210"/>
      <c r="G47" s="204"/>
      <c r="H47" s="200"/>
      <c r="I47" s="200"/>
      <c r="J47" s="200"/>
      <c r="K47" s="200"/>
      <c r="L47" s="200"/>
      <c r="M47" s="200"/>
    </row>
    <row r="48" spans="1:13" x14ac:dyDescent="0.25">
      <c r="A48" s="221" t="s">
        <v>8</v>
      </c>
      <c r="B48" s="210" t="s">
        <v>22</v>
      </c>
      <c r="C48" s="210"/>
      <c r="D48" s="210"/>
      <c r="E48" s="210"/>
      <c r="F48" s="210"/>
      <c r="G48" s="204"/>
      <c r="H48" s="200"/>
      <c r="I48" s="200"/>
      <c r="J48" s="200"/>
      <c r="K48" s="200"/>
      <c r="L48" s="200"/>
      <c r="M48" s="200"/>
    </row>
    <row r="49" spans="1:7" x14ac:dyDescent="0.25">
      <c r="A49" s="221" t="s">
        <v>23</v>
      </c>
      <c r="B49" s="210" t="s">
        <v>24</v>
      </c>
      <c r="C49" s="210"/>
      <c r="D49" s="210"/>
      <c r="E49" s="210"/>
      <c r="F49" s="210"/>
      <c r="G49" s="204"/>
    </row>
    <row r="50" spans="1:7" x14ac:dyDescent="0.25">
      <c r="A50" s="221" t="s">
        <v>17</v>
      </c>
      <c r="B50" s="210" t="s">
        <v>25</v>
      </c>
      <c r="C50" s="210"/>
      <c r="D50" s="210"/>
      <c r="E50" s="210"/>
      <c r="F50" s="210"/>
      <c r="G50" s="204"/>
    </row>
    <row r="51" spans="1:7" ht="15.75" thickBot="1" x14ac:dyDescent="0.3">
      <c r="A51" s="222" t="s">
        <v>9</v>
      </c>
      <c r="B51" s="211" t="s">
        <v>26</v>
      </c>
      <c r="C51" s="211"/>
      <c r="D51" s="211"/>
      <c r="E51" s="211"/>
      <c r="F51" s="211"/>
      <c r="G51" s="205"/>
    </row>
  </sheetData>
  <pageMargins left="0.7" right="0.7" top="0.75" bottom="0.75" header="0.3" footer="0.3"/>
  <pageSetup scale="6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C34" sqref="C34"/>
    </sheetView>
  </sheetViews>
  <sheetFormatPr defaultRowHeight="15" x14ac:dyDescent="0.25"/>
  <cols>
    <col min="1" max="1" width="45.42578125" style="111" customWidth="1"/>
    <col min="2" max="2" width="47.28515625" customWidth="1"/>
    <col min="3" max="3" width="45.140625" style="4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68" t="str">
        <f>'SBSA Eff Conc'!A2</f>
        <v>South Bayside System Authority</v>
      </c>
      <c r="B1" s="269"/>
      <c r="C1" s="225"/>
      <c r="D1" s="225"/>
      <c r="E1" s="200"/>
    </row>
    <row r="2" spans="1:5" ht="25.5" customHeight="1" thickBot="1" x14ac:dyDescent="0.3">
      <c r="A2" s="497" t="s">
        <v>100</v>
      </c>
      <c r="B2" s="496"/>
      <c r="C2" s="495" t="s">
        <v>70</v>
      </c>
      <c r="D2" s="496"/>
      <c r="E2" s="200"/>
    </row>
    <row r="3" spans="1:5" ht="15.75" customHeight="1" x14ac:dyDescent="0.25">
      <c r="A3" s="263" t="s">
        <v>133</v>
      </c>
      <c r="B3" s="260"/>
      <c r="C3" s="227" t="s">
        <v>71</v>
      </c>
      <c r="D3" s="229" t="s">
        <v>72</v>
      </c>
      <c r="E3" s="200"/>
    </row>
    <row r="4" spans="1:5" x14ac:dyDescent="0.25">
      <c r="A4" s="264" t="s">
        <v>134</v>
      </c>
      <c r="B4" s="261"/>
      <c r="C4" s="228" t="s">
        <v>73</v>
      </c>
      <c r="D4" s="230">
        <v>41212</v>
      </c>
      <c r="E4" s="200"/>
    </row>
    <row r="5" spans="1:5" ht="30.75" thickBot="1" x14ac:dyDescent="0.3">
      <c r="A5" s="265" t="s">
        <v>119</v>
      </c>
      <c r="B5" s="262"/>
      <c r="C5" s="228" t="s">
        <v>74</v>
      </c>
      <c r="D5" s="230">
        <v>41304</v>
      </c>
      <c r="E5" s="200"/>
    </row>
    <row r="6" spans="1:5" x14ac:dyDescent="0.25">
      <c r="A6" s="225"/>
      <c r="B6" s="225"/>
      <c r="C6" s="228" t="s">
        <v>75</v>
      </c>
      <c r="D6" s="230">
        <v>41394</v>
      </c>
      <c r="E6" s="200"/>
    </row>
    <row r="7" spans="1:5" x14ac:dyDescent="0.25">
      <c r="A7" s="225"/>
      <c r="B7" s="225"/>
      <c r="C7" s="228" t="s">
        <v>76</v>
      </c>
      <c r="D7" s="230" t="s">
        <v>84</v>
      </c>
      <c r="E7" s="200"/>
    </row>
    <row r="8" spans="1:5" x14ac:dyDescent="0.25">
      <c r="A8" s="225"/>
      <c r="B8" s="226"/>
      <c r="C8" s="257" t="s">
        <v>81</v>
      </c>
      <c r="D8" s="231">
        <v>41486</v>
      </c>
      <c r="E8" s="200"/>
    </row>
    <row r="9" spans="1:5" s="51" customFormat="1" x14ac:dyDescent="0.25">
      <c r="A9" s="225"/>
      <c r="B9" s="226"/>
      <c r="C9" s="228" t="s">
        <v>77</v>
      </c>
      <c r="D9" s="230">
        <v>41577</v>
      </c>
      <c r="E9" s="200"/>
    </row>
    <row r="10" spans="1:5" s="51" customFormat="1" x14ac:dyDescent="0.25">
      <c r="A10" s="244"/>
      <c r="B10" s="226"/>
      <c r="C10" s="228" t="s">
        <v>78</v>
      </c>
      <c r="D10" s="230">
        <v>41669</v>
      </c>
      <c r="E10" s="200"/>
    </row>
    <row r="11" spans="1:5" s="51" customFormat="1" x14ac:dyDescent="0.25">
      <c r="A11" s="244"/>
      <c r="B11" s="225"/>
      <c r="C11" s="228" t="s">
        <v>79</v>
      </c>
      <c r="D11" s="230">
        <v>41759</v>
      </c>
      <c r="E11" s="200"/>
    </row>
    <row r="12" spans="1:5" s="51" customFormat="1" x14ac:dyDescent="0.25">
      <c r="A12" s="244"/>
      <c r="B12" s="225"/>
      <c r="C12" s="228" t="s">
        <v>80</v>
      </c>
      <c r="D12" s="230" t="s">
        <v>83</v>
      </c>
      <c r="E12" s="200"/>
    </row>
    <row r="13" spans="1:5" s="51" customFormat="1" ht="15.75" thickBot="1" x14ac:dyDescent="0.3">
      <c r="A13" s="244"/>
      <c r="B13" s="225"/>
      <c r="C13" s="266" t="s">
        <v>82</v>
      </c>
      <c r="D13" s="232">
        <v>41851</v>
      </c>
      <c r="E13" s="200"/>
    </row>
    <row r="14" spans="1:5" s="51" customFormat="1" x14ac:dyDescent="0.25">
      <c r="A14" s="258" t="s">
        <v>131</v>
      </c>
      <c r="B14" s="259"/>
      <c r="C14" s="233"/>
      <c r="D14" s="239"/>
      <c r="E14" s="200"/>
    </row>
    <row r="15" spans="1:5" s="51" customFormat="1" ht="15.75" thickBot="1" x14ac:dyDescent="0.3">
      <c r="A15" s="244"/>
      <c r="B15" s="225"/>
      <c r="C15" s="233"/>
      <c r="D15" s="239"/>
      <c r="E15" s="200"/>
    </row>
    <row r="16" spans="1:5" s="51" customFormat="1" ht="15" customHeight="1" x14ac:dyDescent="0.25">
      <c r="A16" s="498" t="s">
        <v>129</v>
      </c>
      <c r="B16" s="499"/>
      <c r="C16" s="233"/>
      <c r="D16" s="239"/>
      <c r="E16" s="200"/>
    </row>
    <row r="17" spans="1:5" s="51" customFormat="1" ht="15.75" customHeight="1" thickBot="1" x14ac:dyDescent="0.3">
      <c r="A17" s="500"/>
      <c r="B17" s="501"/>
      <c r="C17" s="233"/>
      <c r="D17" s="239"/>
      <c r="E17" s="225"/>
    </row>
    <row r="18" spans="1:5" s="51" customFormat="1" ht="15.75" thickBot="1" x14ac:dyDescent="0.3">
      <c r="A18" s="255" t="s">
        <v>130</v>
      </c>
      <c r="B18" s="256"/>
      <c r="C18" s="233"/>
      <c r="D18" s="239"/>
      <c r="E18" s="225"/>
    </row>
    <row r="19" spans="1:5" s="51" customFormat="1" ht="15" customHeight="1" thickBot="1" x14ac:dyDescent="0.3">
      <c r="A19" s="244"/>
      <c r="B19" s="225"/>
      <c r="C19" s="233"/>
      <c r="D19" s="239"/>
      <c r="E19" s="225"/>
    </row>
    <row r="20" spans="1:5" s="51" customFormat="1" ht="19.5" thickBot="1" x14ac:dyDescent="0.35">
      <c r="A20" s="491" t="s">
        <v>127</v>
      </c>
      <c r="B20" s="492"/>
      <c r="C20" s="493"/>
      <c r="D20" s="240"/>
      <c r="E20" s="239"/>
    </row>
    <row r="21" spans="1:5" s="51" customFormat="1" ht="16.5" thickBot="1" x14ac:dyDescent="0.3">
      <c r="A21" s="253" t="s">
        <v>122</v>
      </c>
      <c r="B21" s="243" t="s">
        <v>123</v>
      </c>
      <c r="C21" s="267" t="s">
        <v>124</v>
      </c>
      <c r="D21" s="240"/>
      <c r="E21" s="239"/>
    </row>
    <row r="22" spans="1:5" s="51" customFormat="1" x14ac:dyDescent="0.25">
      <c r="A22" s="245" t="s">
        <v>85</v>
      </c>
      <c r="B22" s="234" t="s">
        <v>89</v>
      </c>
      <c r="C22" s="234" t="s">
        <v>89</v>
      </c>
      <c r="D22" s="240"/>
      <c r="E22" s="239"/>
    </row>
    <row r="23" spans="1:5" s="51" customFormat="1" ht="30" x14ac:dyDescent="0.25">
      <c r="A23" s="246" t="s">
        <v>86</v>
      </c>
      <c r="B23" s="235" t="s">
        <v>65</v>
      </c>
      <c r="C23" s="237" t="s">
        <v>135</v>
      </c>
      <c r="D23" s="240"/>
      <c r="E23" s="239"/>
    </row>
    <row r="24" spans="1:5" s="51" customFormat="1" x14ac:dyDescent="0.25">
      <c r="A24" s="246" t="s">
        <v>87</v>
      </c>
      <c r="B24" s="235" t="s">
        <v>63</v>
      </c>
      <c r="C24" s="235" t="s">
        <v>97</v>
      </c>
      <c r="D24" s="240"/>
      <c r="E24" s="239"/>
    </row>
    <row r="25" spans="1:5" s="51" customFormat="1" thickBot="1" x14ac:dyDescent="0.35">
      <c r="A25" s="247" t="s">
        <v>88</v>
      </c>
      <c r="B25" s="236" t="s">
        <v>95</v>
      </c>
      <c r="C25" s="236" t="s">
        <v>96</v>
      </c>
      <c r="D25" s="240"/>
      <c r="E25" s="239"/>
    </row>
    <row r="26" spans="1:5" s="51" customFormat="1" thickBot="1" x14ac:dyDescent="0.35">
      <c r="A26" s="244"/>
      <c r="B26" s="225"/>
      <c r="C26" s="238"/>
      <c r="D26" s="240"/>
      <c r="E26" s="239"/>
    </row>
    <row r="27" spans="1:5" s="51" customFormat="1" ht="16.149999999999999" thickBot="1" x14ac:dyDescent="0.35">
      <c r="A27" s="253" t="s">
        <v>125</v>
      </c>
      <c r="B27" s="243" t="s">
        <v>123</v>
      </c>
      <c r="C27" s="267" t="s">
        <v>124</v>
      </c>
      <c r="D27" s="240"/>
      <c r="E27" s="239"/>
    </row>
    <row r="28" spans="1:5" s="51" customFormat="1" ht="14.45" x14ac:dyDescent="0.3">
      <c r="A28" s="245" t="s">
        <v>85</v>
      </c>
      <c r="B28" s="234" t="s">
        <v>89</v>
      </c>
      <c r="C28" s="234" t="s">
        <v>89</v>
      </c>
      <c r="D28" s="240"/>
      <c r="E28" s="239"/>
    </row>
    <row r="29" spans="1:5" s="51" customFormat="1" ht="28.9" x14ac:dyDescent="0.3">
      <c r="A29" s="246" t="s">
        <v>86</v>
      </c>
      <c r="B29" s="235" t="s">
        <v>65</v>
      </c>
      <c r="C29" s="237" t="s">
        <v>135</v>
      </c>
      <c r="D29" s="240"/>
      <c r="E29" s="239"/>
    </row>
    <row r="30" spans="1:5" s="51" customFormat="1" ht="14.45" x14ac:dyDescent="0.3">
      <c r="A30" s="246" t="s">
        <v>87</v>
      </c>
      <c r="B30" s="235" t="s">
        <v>63</v>
      </c>
      <c r="C30" s="235" t="s">
        <v>97</v>
      </c>
      <c r="D30" s="240"/>
      <c r="E30" s="239"/>
    </row>
    <row r="31" spans="1:5" s="51" customFormat="1" thickBot="1" x14ac:dyDescent="0.35">
      <c r="A31" s="247" t="s">
        <v>88</v>
      </c>
      <c r="B31" s="236" t="s">
        <v>64</v>
      </c>
      <c r="C31" s="236" t="s">
        <v>64</v>
      </c>
      <c r="D31" s="240"/>
      <c r="E31" s="239"/>
    </row>
    <row r="32" spans="1:5" s="51" customFormat="1" thickBot="1" x14ac:dyDescent="0.35">
      <c r="A32" s="244"/>
      <c r="B32" s="225"/>
      <c r="C32" s="238"/>
      <c r="D32" s="240"/>
      <c r="E32" s="239"/>
    </row>
    <row r="33" spans="1:5" s="51" customFormat="1" ht="16.149999999999999" thickBot="1" x14ac:dyDescent="0.35">
      <c r="A33" s="253" t="s">
        <v>126</v>
      </c>
      <c r="B33" s="243" t="s">
        <v>123</v>
      </c>
      <c r="C33" s="267" t="s">
        <v>124</v>
      </c>
      <c r="D33" s="240"/>
      <c r="E33" s="239"/>
    </row>
    <row r="34" spans="1:5" s="51" customFormat="1" ht="14.45" x14ac:dyDescent="0.3">
      <c r="A34" s="245" t="s">
        <v>85</v>
      </c>
      <c r="B34" s="234" t="s">
        <v>89</v>
      </c>
      <c r="C34" s="234" t="s">
        <v>89</v>
      </c>
      <c r="D34" s="240"/>
      <c r="E34" s="239"/>
    </row>
    <row r="35" spans="1:5" s="51" customFormat="1" ht="28.9" x14ac:dyDescent="0.3">
      <c r="A35" s="246" t="s">
        <v>86</v>
      </c>
      <c r="B35" s="235" t="s">
        <v>98</v>
      </c>
      <c r="C35" s="237" t="s">
        <v>114</v>
      </c>
      <c r="D35" s="240"/>
      <c r="E35" s="239"/>
    </row>
    <row r="36" spans="1:5" s="51" customFormat="1" ht="14.45" x14ac:dyDescent="0.3">
      <c r="A36" s="246" t="s">
        <v>87</v>
      </c>
      <c r="B36" s="235" t="s">
        <v>63</v>
      </c>
      <c r="C36" s="235" t="s">
        <v>97</v>
      </c>
      <c r="D36" s="240"/>
      <c r="E36" s="239"/>
    </row>
    <row r="37" spans="1:5" s="51" customFormat="1" thickBot="1" x14ac:dyDescent="0.35">
      <c r="A37" s="247" t="s">
        <v>88</v>
      </c>
      <c r="B37" s="236" t="s">
        <v>64</v>
      </c>
      <c r="C37" s="236" t="s">
        <v>64</v>
      </c>
      <c r="D37" s="240"/>
      <c r="E37" s="239"/>
    </row>
    <row r="38" spans="1:5" s="51" customFormat="1" thickBot="1" x14ac:dyDescent="0.35">
      <c r="A38" s="244"/>
      <c r="B38" s="225"/>
      <c r="C38" s="238"/>
      <c r="D38" s="240"/>
      <c r="E38" s="239"/>
    </row>
    <row r="39" spans="1:5" s="51" customFormat="1" ht="16.5" thickBot="1" x14ac:dyDescent="0.3">
      <c r="A39" s="254" t="s">
        <v>128</v>
      </c>
      <c r="B39" s="242"/>
      <c r="C39" s="238"/>
      <c r="D39" s="240"/>
      <c r="E39" s="239"/>
    </row>
    <row r="40" spans="1:5" s="51" customFormat="1" ht="15.75" thickBot="1" x14ac:dyDescent="0.3">
      <c r="A40" s="249" t="s">
        <v>101</v>
      </c>
      <c r="B40" s="241" t="s">
        <v>115</v>
      </c>
      <c r="C40" s="238"/>
      <c r="D40" s="240"/>
      <c r="E40" s="239"/>
    </row>
    <row r="41" spans="1:5" s="51" customFormat="1" x14ac:dyDescent="0.25">
      <c r="A41" s="244"/>
      <c r="B41" s="225"/>
      <c r="C41" s="238"/>
      <c r="D41" s="240"/>
      <c r="E41" s="239"/>
    </row>
    <row r="42" spans="1:5" s="51" customFormat="1" x14ac:dyDescent="0.25">
      <c r="A42" s="225"/>
      <c r="B42" s="225"/>
      <c r="C42" s="238"/>
      <c r="D42" s="240"/>
      <c r="E42" s="239"/>
    </row>
    <row r="43" spans="1:5" s="51" customFormat="1" x14ac:dyDescent="0.25">
      <c r="A43" s="225"/>
      <c r="B43" s="225"/>
      <c r="C43" s="238"/>
      <c r="D43" s="240"/>
      <c r="E43" s="239"/>
    </row>
    <row r="44" spans="1:5" s="51" customFormat="1" x14ac:dyDescent="0.25">
      <c r="A44" s="225"/>
      <c r="B44" s="225"/>
      <c r="C44" s="238"/>
      <c r="D44" s="240"/>
      <c r="E44" s="239"/>
    </row>
    <row r="45" spans="1:5" s="51" customFormat="1" x14ac:dyDescent="0.25">
      <c r="A45" s="225"/>
      <c r="B45" s="225"/>
      <c r="C45" s="238"/>
      <c r="D45" s="240"/>
      <c r="E45" s="239"/>
    </row>
    <row r="46" spans="1:5" s="51" customFormat="1" x14ac:dyDescent="0.25">
      <c r="A46" s="225"/>
      <c r="B46" s="225"/>
      <c r="C46" s="238"/>
      <c r="D46" s="240"/>
      <c r="E46" s="239"/>
    </row>
    <row r="47" spans="1:5" s="51" customFormat="1" x14ac:dyDescent="0.25">
      <c r="A47" s="225"/>
      <c r="B47" s="225"/>
      <c r="C47" s="238"/>
      <c r="D47" s="240"/>
      <c r="E47" s="239"/>
    </row>
    <row r="48" spans="1:5" s="51" customFormat="1" x14ac:dyDescent="0.25">
      <c r="A48" s="225"/>
      <c r="B48" s="225"/>
      <c r="C48" s="238"/>
      <c r="D48" s="240"/>
      <c r="E48" s="239"/>
    </row>
    <row r="49" spans="1:5" s="51" customFormat="1" x14ac:dyDescent="0.25">
      <c r="A49" s="225"/>
      <c r="B49" s="225"/>
      <c r="C49" s="238"/>
      <c r="D49" s="240"/>
      <c r="E49" s="239"/>
    </row>
    <row r="50" spans="1:5" s="51" customFormat="1" x14ac:dyDescent="0.25">
      <c r="A50" s="225"/>
      <c r="B50" s="225"/>
      <c r="C50" s="238"/>
      <c r="D50" s="240"/>
      <c r="E50" s="239"/>
    </row>
    <row r="51" spans="1:5" s="51" customFormat="1" ht="15" customHeight="1" x14ac:dyDescent="0.25">
      <c r="A51" s="225"/>
      <c r="B51" s="225"/>
      <c r="C51" s="238"/>
      <c r="D51" s="240"/>
      <c r="E51" s="239"/>
    </row>
    <row r="52" spans="1:5" s="51" customFormat="1" ht="15" customHeight="1" x14ac:dyDescent="0.25">
      <c r="A52" s="225"/>
      <c r="B52" s="225"/>
      <c r="C52" s="238"/>
      <c r="D52" s="240"/>
      <c r="E52" s="239"/>
    </row>
    <row r="53" spans="1:5" s="51" customFormat="1" ht="17.25" customHeight="1" x14ac:dyDescent="0.25">
      <c r="A53" s="225"/>
      <c r="B53" s="225"/>
      <c r="C53" s="238"/>
      <c r="D53" s="233"/>
      <c r="E53" s="250"/>
    </row>
    <row r="54" spans="1:5" s="51" customFormat="1" ht="17.25" customHeight="1" x14ac:dyDescent="0.25">
      <c r="A54" s="240"/>
      <c r="B54" s="239"/>
      <c r="C54" s="238"/>
      <c r="D54" s="233"/>
      <c r="E54" s="250"/>
    </row>
    <row r="55" spans="1:5" x14ac:dyDescent="0.25">
      <c r="A55" s="248"/>
      <c r="B55" s="251"/>
      <c r="C55" s="225"/>
      <c r="D55" s="225"/>
      <c r="E55" s="225"/>
    </row>
    <row r="56" spans="1:5" x14ac:dyDescent="0.25">
      <c r="A56" s="248"/>
      <c r="B56" s="226"/>
      <c r="C56" s="225"/>
      <c r="D56" s="225"/>
      <c r="E56" s="225"/>
    </row>
    <row r="57" spans="1:5" x14ac:dyDescent="0.25">
      <c r="A57" s="248"/>
      <c r="B57" s="226"/>
      <c r="C57" s="225"/>
      <c r="D57" s="225"/>
      <c r="E57" s="225"/>
    </row>
    <row r="58" spans="1:5" x14ac:dyDescent="0.25">
      <c r="A58" s="248"/>
      <c r="B58" s="226"/>
      <c r="C58" s="225"/>
      <c r="D58" s="225"/>
      <c r="E58" s="225"/>
    </row>
    <row r="59" spans="1:5" x14ac:dyDescent="0.25">
      <c r="A59" s="252"/>
      <c r="B59" s="226"/>
      <c r="C59" s="225"/>
      <c r="D59" s="225"/>
      <c r="E59" s="225"/>
    </row>
    <row r="60" spans="1:5" x14ac:dyDescent="0.25">
      <c r="A60" s="252"/>
      <c r="B60" s="226"/>
      <c r="C60" s="225"/>
      <c r="D60" s="225"/>
      <c r="E60" s="225"/>
    </row>
    <row r="61" spans="1:5" x14ac:dyDescent="0.25">
      <c r="A61" s="252"/>
      <c r="B61" s="226"/>
      <c r="C61" s="225"/>
      <c r="D61" s="225"/>
      <c r="E61" s="225"/>
    </row>
    <row r="62" spans="1:5" ht="18.75" x14ac:dyDescent="0.25">
      <c r="A62" s="494"/>
      <c r="B62" s="494"/>
      <c r="C62" s="225"/>
      <c r="D62" s="225"/>
      <c r="E62" s="225"/>
    </row>
    <row r="63" spans="1:5" x14ac:dyDescent="0.25">
      <c r="A63" s="240"/>
      <c r="B63" s="240"/>
      <c r="C63" s="225"/>
      <c r="D63" s="225"/>
      <c r="E63" s="225"/>
    </row>
    <row r="64" spans="1:5" x14ac:dyDescent="0.25">
      <c r="A64" s="233"/>
      <c r="B64" s="250"/>
      <c r="C64" s="225"/>
      <c r="D64" s="225"/>
      <c r="E64" s="225"/>
    </row>
    <row r="65" spans="1:5" x14ac:dyDescent="0.25">
      <c r="A65" s="233"/>
      <c r="B65" s="250"/>
      <c r="C65" s="225"/>
      <c r="D65" s="200"/>
      <c r="E65" s="200"/>
    </row>
    <row r="66" spans="1:5" x14ac:dyDescent="0.25">
      <c r="A66" s="233"/>
      <c r="B66" s="250"/>
      <c r="C66" s="225"/>
      <c r="D66" s="200"/>
      <c r="E66" s="200"/>
    </row>
    <row r="67" spans="1:5" x14ac:dyDescent="0.25">
      <c r="A67" s="233"/>
      <c r="B67" s="250"/>
      <c r="C67" s="225"/>
      <c r="D67" s="200"/>
      <c r="E67" s="200"/>
    </row>
    <row r="68" spans="1:5" x14ac:dyDescent="0.25">
      <c r="A68" s="240"/>
      <c r="B68" s="239"/>
      <c r="C68" s="225"/>
      <c r="D68" s="200"/>
      <c r="E68" s="200"/>
    </row>
    <row r="69" spans="1:5" x14ac:dyDescent="0.25">
      <c r="A69" s="233"/>
      <c r="B69" s="250"/>
      <c r="C69" s="225"/>
      <c r="D69" s="200"/>
      <c r="E69" s="200"/>
    </row>
    <row r="70" spans="1:5" ht="15.75" customHeight="1" x14ac:dyDescent="0.25">
      <c r="A70" s="233"/>
      <c r="B70" s="250"/>
      <c r="C70" s="225"/>
      <c r="D70" s="200"/>
      <c r="E70" s="200"/>
    </row>
    <row r="71" spans="1:5" x14ac:dyDescent="0.25">
      <c r="A71" s="233"/>
      <c r="B71" s="250"/>
      <c r="C71" s="225"/>
      <c r="D71" s="200"/>
      <c r="E71" s="200"/>
    </row>
    <row r="72" spans="1:5" x14ac:dyDescent="0.25">
      <c r="A72" s="233"/>
      <c r="B72" s="250"/>
      <c r="C72" s="225"/>
      <c r="D72" s="200"/>
      <c r="E72" s="200"/>
    </row>
    <row r="73" spans="1:5" x14ac:dyDescent="0.25">
      <c r="A73" s="233"/>
      <c r="B73" s="239"/>
      <c r="C73" s="225"/>
      <c r="D73" s="200"/>
      <c r="E73" s="200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horizontalDpi="300" verticalDpi="300" r:id="rId1"/>
  <headerFooter>
    <oddFooter>&amp;R&amp;8&amp;Z&amp;F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R65"/>
  <sheetViews>
    <sheetView tabSelected="1" zoomScale="85" zoomScaleNormal="85" workbookViewId="0">
      <selection activeCell="N67" sqref="N67"/>
    </sheetView>
  </sheetViews>
  <sheetFormatPr defaultRowHeight="15" x14ac:dyDescent="0.25"/>
  <cols>
    <col min="1" max="1" width="11.28515625" style="42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94" t="s">
        <v>110</v>
      </c>
      <c r="B1" s="94"/>
      <c r="C1" s="94"/>
      <c r="D1" s="94"/>
      <c r="E1" s="94"/>
      <c r="F1" s="94"/>
      <c r="G1" s="94"/>
      <c r="H1" s="94"/>
      <c r="I1" s="24"/>
      <c r="K1" s="43"/>
      <c r="L1" s="24"/>
    </row>
    <row r="2" spans="1:12" s="23" customFormat="1" ht="18.75" x14ac:dyDescent="0.3">
      <c r="A2" s="88" t="s">
        <v>190</v>
      </c>
      <c r="B2" s="89"/>
      <c r="C2" s="89"/>
      <c r="D2" s="89"/>
      <c r="E2" s="89"/>
      <c r="F2" s="89"/>
      <c r="G2" s="89"/>
      <c r="H2" s="89"/>
      <c r="I2" s="89"/>
      <c r="K2" s="16"/>
      <c r="L2" s="16"/>
    </row>
    <row r="3" spans="1:12" s="23" customFormat="1" ht="19.5" thickBot="1" x14ac:dyDescent="0.35">
      <c r="A3" s="91" t="s">
        <v>191</v>
      </c>
      <c r="B3" s="92"/>
      <c r="C3" s="92"/>
      <c r="D3" s="92"/>
      <c r="E3" s="92"/>
      <c r="F3" s="92"/>
      <c r="G3" s="92"/>
      <c r="H3" s="92"/>
      <c r="I3" s="92"/>
      <c r="K3" s="16"/>
      <c r="L3" s="16"/>
    </row>
    <row r="4" spans="1:12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9" customHeight="1" x14ac:dyDescent="0.25">
      <c r="A5" s="421" t="s">
        <v>34</v>
      </c>
      <c r="B5" s="413" t="s">
        <v>0</v>
      </c>
      <c r="C5" s="502" t="s">
        <v>13</v>
      </c>
      <c r="D5" s="503"/>
      <c r="E5" s="417" t="s">
        <v>50</v>
      </c>
      <c r="F5" s="418" t="s">
        <v>51</v>
      </c>
      <c r="G5" s="418" t="s">
        <v>57</v>
      </c>
      <c r="H5" s="418" t="s">
        <v>58</v>
      </c>
      <c r="I5" s="418" t="s">
        <v>52</v>
      </c>
      <c r="J5" s="418" t="s">
        <v>53</v>
      </c>
      <c r="K5" s="418" t="s">
        <v>54</v>
      </c>
      <c r="L5" s="420" t="s">
        <v>55</v>
      </c>
    </row>
    <row r="6" spans="1:12" ht="28.5" x14ac:dyDescent="0.25">
      <c r="A6" s="422"/>
      <c r="B6" s="414" t="s">
        <v>33</v>
      </c>
      <c r="C6" s="415" t="s">
        <v>14</v>
      </c>
      <c r="D6" s="416" t="s">
        <v>10</v>
      </c>
      <c r="E6" s="424" t="s">
        <v>37</v>
      </c>
      <c r="F6" s="425"/>
      <c r="G6" s="425"/>
      <c r="H6" s="425"/>
      <c r="I6" s="425"/>
      <c r="J6" s="425"/>
      <c r="K6" s="423" t="s">
        <v>92</v>
      </c>
      <c r="L6" s="419"/>
    </row>
    <row r="7" spans="1:12" ht="16.5" customHeight="1" x14ac:dyDescent="0.25">
      <c r="A7" s="64" t="s">
        <v>192</v>
      </c>
      <c r="B7" s="17">
        <v>41172</v>
      </c>
      <c r="C7" s="157">
        <v>11.3</v>
      </c>
      <c r="D7" s="122">
        <v>20.399999999999999</v>
      </c>
      <c r="E7" s="81">
        <f t="shared" ref="E7:E26" si="0">SUM(F7,G7,H7)</f>
        <v>60.55</v>
      </c>
      <c r="F7" s="123">
        <v>60</v>
      </c>
      <c r="G7" s="123">
        <v>0.25</v>
      </c>
      <c r="H7" s="122">
        <v>0.3</v>
      </c>
      <c r="I7" s="123">
        <v>42</v>
      </c>
      <c r="J7" s="123">
        <v>6.2</v>
      </c>
      <c r="K7" s="123">
        <v>10</v>
      </c>
      <c r="L7" s="122">
        <v>290</v>
      </c>
    </row>
    <row r="8" spans="1:12" ht="16.5" customHeight="1" x14ac:dyDescent="0.25">
      <c r="A8" s="64" t="s">
        <v>193</v>
      </c>
      <c r="B8" s="17">
        <v>41325</v>
      </c>
      <c r="C8" s="122">
        <v>12.91</v>
      </c>
      <c r="D8" s="122">
        <v>20.3</v>
      </c>
      <c r="E8" s="81">
        <f t="shared" si="0"/>
        <v>53.018000000000001</v>
      </c>
      <c r="F8" s="123">
        <v>53</v>
      </c>
      <c r="G8" s="123">
        <v>1.6E-2</v>
      </c>
      <c r="H8" s="122">
        <v>2E-3</v>
      </c>
      <c r="I8" s="123">
        <v>36</v>
      </c>
      <c r="J8" s="123">
        <v>6.1</v>
      </c>
      <c r="K8" s="123">
        <v>2.4</v>
      </c>
      <c r="L8" s="122">
        <v>300</v>
      </c>
    </row>
    <row r="9" spans="1:12" s="23" customFormat="1" ht="16.5" customHeight="1" x14ac:dyDescent="0.25">
      <c r="A9" s="64" t="s">
        <v>207</v>
      </c>
      <c r="B9" s="17">
        <v>41479</v>
      </c>
      <c r="C9" s="122">
        <v>11.3</v>
      </c>
      <c r="D9" s="122">
        <v>19.100000000000001</v>
      </c>
      <c r="E9" s="81">
        <f t="shared" si="0"/>
        <v>61.99</v>
      </c>
      <c r="F9" s="123">
        <v>60</v>
      </c>
      <c r="G9" s="123">
        <v>1.1000000000000001</v>
      </c>
      <c r="H9" s="122">
        <v>0.89</v>
      </c>
      <c r="I9" s="123">
        <v>40</v>
      </c>
      <c r="J9" s="123">
        <v>6.9</v>
      </c>
      <c r="K9" s="123"/>
      <c r="L9" s="122">
        <v>250</v>
      </c>
    </row>
    <row r="10" spans="1:12" s="23" customFormat="1" ht="16.5" customHeight="1" x14ac:dyDescent="0.25">
      <c r="A10" s="64" t="s">
        <v>211</v>
      </c>
      <c r="B10" s="17">
        <v>41697</v>
      </c>
      <c r="C10" s="122">
        <v>15.53</v>
      </c>
      <c r="D10" s="122">
        <v>19.48</v>
      </c>
      <c r="E10" s="81">
        <f t="shared" si="0"/>
        <v>63.044199999999996</v>
      </c>
      <c r="F10" s="123">
        <v>63</v>
      </c>
      <c r="G10" s="186">
        <v>0.04</v>
      </c>
      <c r="H10" s="122">
        <v>4.1999999999999997E-3</v>
      </c>
      <c r="I10" s="123"/>
      <c r="J10" s="123">
        <v>18</v>
      </c>
      <c r="K10" s="123"/>
      <c r="L10" s="122">
        <v>320</v>
      </c>
    </row>
    <row r="11" spans="1:12" s="23" customFormat="1" ht="16.5" customHeight="1" x14ac:dyDescent="0.25">
      <c r="A11" s="64"/>
      <c r="B11" s="17"/>
      <c r="C11" s="122"/>
      <c r="D11" s="122"/>
      <c r="E11" s="81">
        <f t="shared" si="0"/>
        <v>0</v>
      </c>
      <c r="F11" s="123"/>
      <c r="G11" s="123"/>
      <c r="H11" s="122"/>
      <c r="I11" s="123"/>
      <c r="J11" s="123"/>
      <c r="K11" s="123"/>
      <c r="L11" s="122"/>
    </row>
    <row r="12" spans="1:12" s="23" customFormat="1" ht="16.5" customHeight="1" x14ac:dyDescent="0.25">
      <c r="A12" s="64"/>
      <c r="B12" s="17"/>
      <c r="C12" s="122"/>
      <c r="D12" s="122"/>
      <c r="E12" s="81">
        <f t="shared" si="0"/>
        <v>0</v>
      </c>
      <c r="F12" s="123"/>
      <c r="G12" s="123"/>
      <c r="H12" s="122"/>
      <c r="I12" s="123"/>
      <c r="J12" s="123"/>
      <c r="K12" s="123"/>
      <c r="L12" s="122"/>
    </row>
    <row r="13" spans="1:12" s="23" customFormat="1" ht="16.5" customHeight="1" x14ac:dyDescent="0.25">
      <c r="A13" s="64"/>
      <c r="B13" s="17"/>
      <c r="C13" s="122"/>
      <c r="D13" s="122"/>
      <c r="E13" s="81">
        <f t="shared" si="0"/>
        <v>0</v>
      </c>
      <c r="F13" s="123"/>
      <c r="G13" s="123"/>
      <c r="H13" s="122"/>
      <c r="I13" s="123"/>
      <c r="J13" s="123"/>
      <c r="K13" s="123"/>
      <c r="L13" s="122"/>
    </row>
    <row r="14" spans="1:12" s="23" customFormat="1" ht="16.5" customHeight="1" x14ac:dyDescent="0.25">
      <c r="A14" s="64"/>
      <c r="B14" s="17"/>
      <c r="C14" s="122"/>
      <c r="D14" s="122"/>
      <c r="E14" s="81">
        <f t="shared" si="0"/>
        <v>0</v>
      </c>
      <c r="F14" s="123"/>
      <c r="G14" s="123"/>
      <c r="H14" s="122"/>
      <c r="I14" s="123"/>
      <c r="J14" s="123"/>
      <c r="K14" s="123"/>
      <c r="L14" s="122"/>
    </row>
    <row r="15" spans="1:12" s="23" customFormat="1" ht="16.5" customHeight="1" x14ac:dyDescent="0.25">
      <c r="A15" s="64"/>
      <c r="B15" s="17"/>
      <c r="C15" s="122"/>
      <c r="D15" s="122"/>
      <c r="E15" s="81">
        <f t="shared" si="0"/>
        <v>0</v>
      </c>
      <c r="F15" s="123"/>
      <c r="G15" s="123"/>
      <c r="H15" s="122"/>
      <c r="I15" s="123"/>
      <c r="J15" s="123"/>
      <c r="K15" s="123"/>
      <c r="L15" s="122"/>
    </row>
    <row r="16" spans="1:12" s="23" customFormat="1" ht="16.5" customHeight="1" x14ac:dyDescent="0.25">
      <c r="A16" s="64"/>
      <c r="B16" s="17"/>
      <c r="C16" s="122"/>
      <c r="D16" s="122"/>
      <c r="E16" s="81">
        <f t="shared" si="0"/>
        <v>0</v>
      </c>
      <c r="F16" s="123"/>
      <c r="G16" s="123"/>
      <c r="H16" s="122"/>
      <c r="I16" s="123"/>
      <c r="J16" s="123"/>
      <c r="K16" s="123"/>
      <c r="L16" s="122"/>
    </row>
    <row r="17" spans="1:18" s="23" customFormat="1" ht="16.5" customHeight="1" x14ac:dyDescent="0.25">
      <c r="A17" s="64"/>
      <c r="B17" s="17"/>
      <c r="C17" s="122"/>
      <c r="D17" s="122"/>
      <c r="E17" s="81">
        <f t="shared" si="0"/>
        <v>0</v>
      </c>
      <c r="F17" s="123"/>
      <c r="G17" s="123"/>
      <c r="H17" s="122"/>
      <c r="I17" s="123"/>
      <c r="J17" s="123"/>
      <c r="K17" s="123"/>
      <c r="L17" s="122"/>
    </row>
    <row r="18" spans="1:18" s="23" customFormat="1" ht="16.5" customHeight="1" x14ac:dyDescent="0.25">
      <c r="A18" s="64"/>
      <c r="B18" s="17"/>
      <c r="C18" s="122"/>
      <c r="D18" s="122"/>
      <c r="E18" s="81">
        <f t="shared" si="0"/>
        <v>0</v>
      </c>
      <c r="F18" s="123"/>
      <c r="G18" s="123"/>
      <c r="H18" s="122"/>
      <c r="I18" s="123"/>
      <c r="J18" s="123"/>
      <c r="K18" s="123"/>
      <c r="L18" s="122"/>
    </row>
    <row r="19" spans="1:18" s="61" customFormat="1" ht="16.5" customHeight="1" x14ac:dyDescent="0.3">
      <c r="A19" s="64"/>
      <c r="B19" s="17"/>
      <c r="C19" s="122"/>
      <c r="D19" s="122"/>
      <c r="E19" s="81">
        <f t="shared" si="0"/>
        <v>0</v>
      </c>
      <c r="F19" s="123"/>
      <c r="G19" s="123"/>
      <c r="H19" s="122"/>
      <c r="I19" s="123"/>
      <c r="J19" s="123"/>
      <c r="K19" s="123"/>
      <c r="L19" s="122"/>
    </row>
    <row r="20" spans="1:18" s="61" customFormat="1" ht="16.5" customHeight="1" x14ac:dyDescent="0.3">
      <c r="A20" s="64"/>
      <c r="B20" s="17"/>
      <c r="C20" s="122"/>
      <c r="D20" s="122"/>
      <c r="E20" s="81">
        <f t="shared" si="0"/>
        <v>0</v>
      </c>
      <c r="F20" s="123"/>
      <c r="G20" s="123"/>
      <c r="H20" s="122"/>
      <c r="I20" s="123"/>
      <c r="J20" s="123"/>
      <c r="K20" s="123"/>
      <c r="L20" s="122"/>
    </row>
    <row r="21" spans="1:18" s="61" customFormat="1" ht="16.5" customHeight="1" x14ac:dyDescent="0.3">
      <c r="A21" s="64"/>
      <c r="B21" s="17"/>
      <c r="C21" s="122"/>
      <c r="D21" s="122"/>
      <c r="E21" s="81">
        <f t="shared" si="0"/>
        <v>0</v>
      </c>
      <c r="F21" s="123"/>
      <c r="G21" s="123"/>
      <c r="H21" s="122"/>
      <c r="I21" s="123"/>
      <c r="J21" s="123"/>
      <c r="K21" s="123"/>
      <c r="L21" s="122"/>
    </row>
    <row r="22" spans="1:18" s="61" customFormat="1" ht="16.5" customHeight="1" x14ac:dyDescent="0.3">
      <c r="A22" s="64"/>
      <c r="B22" s="17"/>
      <c r="C22" s="122"/>
      <c r="D22" s="122"/>
      <c r="E22" s="81">
        <f t="shared" si="0"/>
        <v>0</v>
      </c>
      <c r="F22" s="123"/>
      <c r="G22" s="123"/>
      <c r="H22" s="122"/>
      <c r="I22" s="123"/>
      <c r="J22" s="123"/>
      <c r="K22" s="123"/>
      <c r="L22" s="122"/>
    </row>
    <row r="23" spans="1:18" s="61" customFormat="1" ht="16.5" customHeight="1" x14ac:dyDescent="0.3">
      <c r="A23" s="64"/>
      <c r="B23" s="17"/>
      <c r="C23" s="122"/>
      <c r="D23" s="122"/>
      <c r="E23" s="81">
        <f t="shared" si="0"/>
        <v>0</v>
      </c>
      <c r="F23" s="123"/>
      <c r="G23" s="123"/>
      <c r="H23" s="122"/>
      <c r="I23" s="123"/>
      <c r="J23" s="123"/>
      <c r="K23" s="123"/>
      <c r="L23" s="122"/>
    </row>
    <row r="24" spans="1:18" s="61" customFormat="1" ht="16.5" customHeight="1" thickBot="1" x14ac:dyDescent="0.35">
      <c r="A24" s="64"/>
      <c r="B24" s="17"/>
      <c r="C24" s="122"/>
      <c r="D24" s="122"/>
      <c r="E24" s="126">
        <f t="shared" si="0"/>
        <v>0</v>
      </c>
      <c r="F24" s="123"/>
      <c r="G24" s="123"/>
      <c r="H24" s="122"/>
      <c r="I24" s="123"/>
      <c r="J24" s="123"/>
      <c r="K24" s="123"/>
      <c r="L24" s="122"/>
    </row>
    <row r="25" spans="1:18" s="23" customFormat="1" ht="16.5" customHeight="1" thickBot="1" x14ac:dyDescent="0.35">
      <c r="A25" s="64"/>
      <c r="B25" s="17"/>
      <c r="C25" s="122"/>
      <c r="D25" s="125"/>
      <c r="E25" s="128">
        <f t="shared" si="0"/>
        <v>0</v>
      </c>
      <c r="F25" s="123"/>
      <c r="G25" s="123"/>
      <c r="H25" s="122"/>
      <c r="I25" s="123"/>
      <c r="J25" s="123"/>
      <c r="K25" s="123"/>
      <c r="L25" s="122"/>
    </row>
    <row r="26" spans="1:18" s="23" customFormat="1" ht="16.5" customHeight="1" x14ac:dyDescent="0.3">
      <c r="A26" s="64"/>
      <c r="B26" s="17"/>
      <c r="C26" s="122"/>
      <c r="D26" s="122"/>
      <c r="E26" s="127">
        <f t="shared" si="0"/>
        <v>0</v>
      </c>
      <c r="F26" s="123"/>
      <c r="G26" s="123"/>
      <c r="H26" s="122"/>
      <c r="I26" s="123"/>
      <c r="J26" s="123"/>
      <c r="K26" s="123"/>
      <c r="L26" s="122"/>
    </row>
    <row r="27" spans="1:18" s="23" customFormat="1" ht="15.75" customHeight="1" thickBot="1" x14ac:dyDescent="0.35">
      <c r="A27" s="115"/>
      <c r="B27" s="38"/>
      <c r="C27" s="39"/>
      <c r="D27" s="39"/>
      <c r="E27" s="37"/>
      <c r="F27" s="39"/>
      <c r="G27" s="39"/>
      <c r="H27" s="39"/>
      <c r="I27" s="39"/>
      <c r="J27" s="39"/>
      <c r="K27" s="39"/>
      <c r="L27" s="39"/>
    </row>
    <row r="28" spans="1:18" ht="15.6" x14ac:dyDescent="0.3">
      <c r="A28" s="310" t="s">
        <v>159</v>
      </c>
      <c r="B28" s="298"/>
      <c r="C28" s="299"/>
      <c r="D28" s="299"/>
      <c r="E28" s="300"/>
      <c r="F28" s="300"/>
      <c r="G28" s="299"/>
      <c r="H28" s="299"/>
      <c r="I28" s="299"/>
      <c r="J28" s="313"/>
      <c r="K28" s="313"/>
      <c r="L28" s="299"/>
      <c r="M28" s="276"/>
      <c r="N28" s="276"/>
      <c r="O28" s="276"/>
      <c r="P28" s="276"/>
      <c r="Q28" s="276"/>
      <c r="R28" s="281"/>
    </row>
    <row r="29" spans="1:18" ht="14.45" x14ac:dyDescent="0.3">
      <c r="A29" s="306" t="s">
        <v>120</v>
      </c>
      <c r="B29" s="301"/>
      <c r="C29" s="302"/>
      <c r="D29" s="302"/>
      <c r="E29" s="303"/>
      <c r="F29" s="303"/>
      <c r="G29" s="302"/>
      <c r="H29" s="302"/>
      <c r="I29" s="302"/>
      <c r="J29" s="314"/>
      <c r="K29" s="314"/>
      <c r="L29" s="302"/>
      <c r="M29" s="278"/>
      <c r="N29" s="278"/>
      <c r="O29" s="278"/>
      <c r="P29" s="278"/>
      <c r="Q29" s="278"/>
      <c r="R29" s="282"/>
    </row>
    <row r="30" spans="1:18" ht="14.45" x14ac:dyDescent="0.3">
      <c r="A30" s="306" t="s">
        <v>106</v>
      </c>
      <c r="B30" s="301"/>
      <c r="C30" s="302"/>
      <c r="D30" s="302"/>
      <c r="E30" s="303"/>
      <c r="F30" s="303"/>
      <c r="G30" s="302"/>
      <c r="H30" s="302"/>
      <c r="I30" s="302"/>
      <c r="J30" s="314"/>
      <c r="K30" s="314"/>
      <c r="L30" s="302"/>
      <c r="M30" s="278"/>
      <c r="N30" s="278"/>
      <c r="O30" s="278"/>
      <c r="P30" s="278"/>
      <c r="Q30" s="278"/>
      <c r="R30" s="282"/>
    </row>
    <row r="31" spans="1:18" ht="14.45" x14ac:dyDescent="0.3">
      <c r="A31" s="306"/>
      <c r="B31" s="301"/>
      <c r="C31" s="302"/>
      <c r="D31" s="302"/>
      <c r="E31" s="303"/>
      <c r="F31" s="303"/>
      <c r="G31" s="302"/>
      <c r="H31" s="302"/>
      <c r="I31" s="302"/>
      <c r="J31" s="314"/>
      <c r="K31" s="314"/>
      <c r="L31" s="302"/>
      <c r="M31" s="278"/>
      <c r="N31" s="278"/>
      <c r="O31" s="278"/>
      <c r="P31" s="278"/>
      <c r="Q31" s="278"/>
      <c r="R31" s="282"/>
    </row>
    <row r="32" spans="1:18" ht="15.6" x14ac:dyDescent="0.3">
      <c r="A32" s="309" t="s">
        <v>160</v>
      </c>
      <c r="B32" s="283"/>
      <c r="C32" s="284"/>
      <c r="D32" s="284"/>
      <c r="E32" s="280"/>
      <c r="F32" s="280"/>
      <c r="G32" s="284"/>
      <c r="H32" s="284"/>
      <c r="I32" s="284"/>
      <c r="J32" s="314"/>
      <c r="K32" s="314"/>
      <c r="L32" s="302"/>
      <c r="M32" s="278"/>
      <c r="N32" s="278"/>
      <c r="O32" s="278"/>
      <c r="P32" s="278"/>
      <c r="Q32" s="278"/>
      <c r="R32" s="282"/>
    </row>
    <row r="33" spans="1:18" ht="14.45" x14ac:dyDescent="0.3">
      <c r="A33" s="287" t="s">
        <v>104</v>
      </c>
      <c r="B33" s="283"/>
      <c r="C33" s="284"/>
      <c r="D33" s="284"/>
      <c r="E33" s="280"/>
      <c r="F33" s="280"/>
      <c r="G33" s="284"/>
      <c r="H33" s="284"/>
      <c r="I33" s="284"/>
      <c r="J33" s="314"/>
      <c r="K33" s="314"/>
      <c r="L33" s="302"/>
      <c r="M33" s="278"/>
      <c r="N33" s="278"/>
      <c r="O33" s="278"/>
      <c r="P33" s="278"/>
      <c r="Q33" s="278"/>
      <c r="R33" s="282"/>
    </row>
    <row r="34" spans="1:18" ht="14.45" x14ac:dyDescent="0.3">
      <c r="A34" s="287" t="s">
        <v>105</v>
      </c>
      <c r="B34" s="283"/>
      <c r="C34" s="284"/>
      <c r="D34" s="284"/>
      <c r="E34" s="280"/>
      <c r="F34" s="280"/>
      <c r="G34" s="284"/>
      <c r="H34" s="284"/>
      <c r="I34" s="284"/>
      <c r="J34" s="314"/>
      <c r="K34" s="314"/>
      <c r="L34" s="302"/>
      <c r="M34" s="278"/>
      <c r="N34" s="278"/>
      <c r="O34" s="278"/>
      <c r="P34" s="278"/>
      <c r="Q34" s="278"/>
      <c r="R34" s="282"/>
    </row>
    <row r="35" spans="1:18" x14ac:dyDescent="0.25">
      <c r="A35" s="292" t="s">
        <v>161</v>
      </c>
      <c r="B35" s="285"/>
      <c r="C35" s="285"/>
      <c r="D35" s="285"/>
      <c r="E35" s="285"/>
      <c r="F35" s="285"/>
      <c r="G35" s="285"/>
      <c r="H35" s="285"/>
      <c r="I35" s="284"/>
      <c r="J35" s="314"/>
      <c r="K35" s="314"/>
      <c r="L35" s="302"/>
      <c r="M35" s="278"/>
      <c r="N35" s="278"/>
      <c r="O35" s="278"/>
      <c r="P35" s="278"/>
      <c r="Q35" s="278"/>
      <c r="R35" s="282"/>
    </row>
    <row r="36" spans="1:18" x14ac:dyDescent="0.25">
      <c r="A36" s="306"/>
      <c r="B36" s="301"/>
      <c r="C36" s="302"/>
      <c r="D36" s="302"/>
      <c r="E36" s="303"/>
      <c r="F36" s="303"/>
      <c r="G36" s="302"/>
      <c r="H36" s="302"/>
      <c r="I36" s="302"/>
      <c r="J36" s="314"/>
      <c r="K36" s="314"/>
      <c r="L36" s="302"/>
      <c r="M36" s="278"/>
      <c r="N36" s="278"/>
      <c r="O36" s="278"/>
      <c r="P36" s="278"/>
      <c r="Q36" s="278"/>
      <c r="R36" s="282"/>
    </row>
    <row r="37" spans="1:18" x14ac:dyDescent="0.25">
      <c r="A37" s="312" t="s">
        <v>184</v>
      </c>
      <c r="B37" s="301"/>
      <c r="C37" s="302"/>
      <c r="D37" s="302"/>
      <c r="E37" s="303"/>
      <c r="F37" s="303"/>
      <c r="G37" s="302"/>
      <c r="H37" s="302"/>
      <c r="I37" s="302"/>
      <c r="J37" s="314"/>
      <c r="K37" s="314"/>
      <c r="L37" s="302"/>
      <c r="M37" s="278"/>
      <c r="N37" s="278"/>
      <c r="O37" s="278"/>
      <c r="P37" s="278"/>
      <c r="Q37" s="278"/>
      <c r="R37" s="282"/>
    </row>
    <row r="38" spans="1:18" x14ac:dyDescent="0.25">
      <c r="A38" s="306" t="s">
        <v>179</v>
      </c>
      <c r="B38" s="301"/>
      <c r="C38" s="302"/>
      <c r="D38" s="302"/>
      <c r="E38" s="303"/>
      <c r="F38" s="303"/>
      <c r="G38" s="302"/>
      <c r="H38" s="302"/>
      <c r="I38" s="302"/>
      <c r="J38" s="314"/>
      <c r="K38" s="314"/>
      <c r="L38" s="302"/>
      <c r="M38" s="278"/>
      <c r="N38" s="278"/>
      <c r="O38" s="278"/>
      <c r="P38" s="278"/>
      <c r="Q38" s="278"/>
      <c r="R38" s="282"/>
    </row>
    <row r="39" spans="1:18" x14ac:dyDescent="0.25">
      <c r="A39" s="306" t="s">
        <v>183</v>
      </c>
      <c r="B39" s="301"/>
      <c r="C39" s="302"/>
      <c r="D39" s="302"/>
      <c r="E39" s="303"/>
      <c r="F39" s="303"/>
      <c r="G39" s="302"/>
      <c r="H39" s="302"/>
      <c r="I39" s="302"/>
      <c r="J39" s="314"/>
      <c r="K39" s="314"/>
      <c r="L39" s="302"/>
      <c r="M39" s="278"/>
      <c r="N39" s="278"/>
      <c r="O39" s="278"/>
      <c r="P39" s="278"/>
      <c r="Q39" s="278"/>
      <c r="R39" s="282"/>
    </row>
    <row r="40" spans="1:18" x14ac:dyDescent="0.25">
      <c r="A40" s="306" t="s">
        <v>180</v>
      </c>
      <c r="B40" s="301"/>
      <c r="C40" s="302"/>
      <c r="D40" s="302"/>
      <c r="E40" s="303"/>
      <c r="F40" s="303"/>
      <c r="G40" s="302"/>
      <c r="H40" s="302"/>
      <c r="I40" s="302"/>
      <c r="J40" s="314"/>
      <c r="K40" s="314"/>
      <c r="L40" s="302"/>
      <c r="M40" s="278"/>
      <c r="N40" s="278"/>
      <c r="O40" s="278"/>
      <c r="P40" s="278"/>
      <c r="Q40" s="278"/>
      <c r="R40" s="282"/>
    </row>
    <row r="41" spans="1:18" x14ac:dyDescent="0.25">
      <c r="A41" s="306" t="s">
        <v>181</v>
      </c>
      <c r="B41" s="301"/>
      <c r="C41" s="302"/>
      <c r="D41" s="302"/>
      <c r="E41" s="303"/>
      <c r="F41" s="303"/>
      <c r="G41" s="302"/>
      <c r="H41" s="302"/>
      <c r="I41" s="302"/>
      <c r="J41" s="314"/>
      <c r="K41" s="314"/>
      <c r="L41" s="302"/>
      <c r="M41" s="278"/>
      <c r="N41" s="278"/>
      <c r="O41" s="278"/>
      <c r="P41" s="278"/>
      <c r="Q41" s="278"/>
      <c r="R41" s="282"/>
    </row>
    <row r="42" spans="1:18" x14ac:dyDescent="0.25">
      <c r="A42" s="306" t="s">
        <v>182</v>
      </c>
      <c r="B42" s="301"/>
      <c r="C42" s="302"/>
      <c r="D42" s="302"/>
      <c r="E42" s="303"/>
      <c r="F42" s="303"/>
      <c r="G42" s="302"/>
      <c r="H42" s="302"/>
      <c r="I42" s="302"/>
      <c r="J42" s="314"/>
      <c r="K42" s="314"/>
      <c r="L42" s="302"/>
      <c r="M42" s="278"/>
      <c r="N42" s="278"/>
      <c r="O42" s="278"/>
      <c r="P42" s="278"/>
      <c r="Q42" s="278"/>
      <c r="R42" s="282"/>
    </row>
    <row r="43" spans="1:18" x14ac:dyDescent="0.25">
      <c r="A43" s="306" t="s">
        <v>187</v>
      </c>
      <c r="B43" s="301"/>
      <c r="C43" s="302"/>
      <c r="D43" s="302"/>
      <c r="E43" s="303"/>
      <c r="F43" s="303"/>
      <c r="G43" s="302"/>
      <c r="H43" s="302"/>
      <c r="I43" s="302"/>
      <c r="J43" s="314"/>
      <c r="K43" s="314"/>
      <c r="L43" s="302"/>
      <c r="M43" s="278"/>
      <c r="N43" s="278"/>
      <c r="O43" s="278"/>
      <c r="P43" s="278"/>
      <c r="Q43" s="278"/>
      <c r="R43" s="282"/>
    </row>
    <row r="44" spans="1:18" x14ac:dyDescent="0.25">
      <c r="A44" s="306" t="s">
        <v>185</v>
      </c>
      <c r="B44" s="301"/>
      <c r="C44" s="302"/>
      <c r="D44" s="302"/>
      <c r="E44" s="303"/>
      <c r="F44" s="303"/>
      <c r="G44" s="302"/>
      <c r="H44" s="302"/>
      <c r="I44" s="302"/>
      <c r="J44" s="314"/>
      <c r="K44" s="314"/>
      <c r="L44" s="302"/>
      <c r="M44" s="278"/>
      <c r="N44" s="278"/>
      <c r="O44" s="278"/>
      <c r="P44" s="278"/>
      <c r="Q44" s="278"/>
      <c r="R44" s="282"/>
    </row>
    <row r="45" spans="1:18" x14ac:dyDescent="0.25">
      <c r="A45" s="306" t="s">
        <v>186</v>
      </c>
      <c r="B45" s="301"/>
      <c r="C45" s="302"/>
      <c r="D45" s="302"/>
      <c r="E45" s="303"/>
      <c r="F45" s="303"/>
      <c r="G45" s="302"/>
      <c r="H45" s="302"/>
      <c r="I45" s="302"/>
      <c r="J45" s="314"/>
      <c r="K45" s="314"/>
      <c r="L45" s="302"/>
      <c r="M45" s="278"/>
      <c r="N45" s="278"/>
      <c r="O45" s="278"/>
      <c r="P45" s="278"/>
      <c r="Q45" s="278"/>
      <c r="R45" s="282"/>
    </row>
    <row r="46" spans="1:18" x14ac:dyDescent="0.25">
      <c r="A46" s="287" t="s">
        <v>189</v>
      </c>
      <c r="B46" s="301"/>
      <c r="C46" s="302"/>
      <c r="D46" s="302"/>
      <c r="E46" s="303"/>
      <c r="F46" s="303"/>
      <c r="G46" s="302"/>
      <c r="H46" s="302"/>
      <c r="I46" s="302"/>
      <c r="J46" s="314"/>
      <c r="K46" s="314"/>
      <c r="L46" s="302"/>
      <c r="M46" s="278"/>
      <c r="N46" s="278"/>
      <c r="O46" s="278"/>
      <c r="P46" s="278"/>
      <c r="Q46" s="278"/>
      <c r="R46" s="282"/>
    </row>
    <row r="47" spans="1:18" x14ac:dyDescent="0.25">
      <c r="A47" s="287" t="s">
        <v>188</v>
      </c>
      <c r="B47" s="301"/>
      <c r="C47" s="302"/>
      <c r="D47" s="302"/>
      <c r="E47" s="303"/>
      <c r="F47" s="303"/>
      <c r="G47" s="302"/>
      <c r="H47" s="302"/>
      <c r="I47" s="302"/>
      <c r="J47" s="314"/>
      <c r="K47" s="314"/>
      <c r="L47" s="302"/>
      <c r="M47" s="278"/>
      <c r="N47" s="278"/>
      <c r="O47" s="278"/>
      <c r="P47" s="278"/>
      <c r="Q47" s="278"/>
      <c r="R47" s="282"/>
    </row>
    <row r="48" spans="1:18" x14ac:dyDescent="0.25">
      <c r="A48" s="271"/>
      <c r="B48" s="301"/>
      <c r="C48" s="302"/>
      <c r="D48" s="302"/>
      <c r="E48" s="303"/>
      <c r="F48" s="303"/>
      <c r="G48" s="302"/>
      <c r="H48" s="302"/>
      <c r="I48" s="302"/>
      <c r="J48" s="314"/>
      <c r="K48" s="314"/>
      <c r="L48" s="302"/>
      <c r="M48" s="278"/>
      <c r="N48" s="278"/>
      <c r="O48" s="278"/>
      <c r="P48" s="278"/>
      <c r="Q48" s="278"/>
      <c r="R48" s="282"/>
    </row>
    <row r="49" spans="1:18" ht="15.75" x14ac:dyDescent="0.25">
      <c r="A49" s="304" t="s">
        <v>99</v>
      </c>
      <c r="B49" s="294"/>
      <c r="C49" s="295"/>
      <c r="D49" s="295"/>
      <c r="E49" s="296"/>
      <c r="F49" s="296"/>
      <c r="G49" s="295"/>
      <c r="H49" s="295"/>
      <c r="I49" s="295"/>
      <c r="J49" s="315"/>
      <c r="K49" s="315"/>
      <c r="L49" s="295"/>
      <c r="M49" s="295"/>
      <c r="N49" s="295"/>
      <c r="O49" s="295"/>
      <c r="P49" s="295"/>
      <c r="Q49" s="295"/>
      <c r="R49" s="297"/>
    </row>
    <row r="50" spans="1:18" ht="15.75" x14ac:dyDescent="0.25">
      <c r="A50" s="293" t="s">
        <v>155</v>
      </c>
      <c r="B50" s="294"/>
      <c r="C50" s="295"/>
      <c r="D50" s="295"/>
      <c r="E50" s="296"/>
      <c r="F50" s="296"/>
      <c r="G50" s="295"/>
      <c r="H50" s="295"/>
      <c r="I50" s="295"/>
      <c r="J50" s="315"/>
      <c r="K50" s="315"/>
      <c r="L50" s="295"/>
      <c r="M50" s="295"/>
      <c r="N50" s="295"/>
      <c r="O50" s="295"/>
      <c r="P50" s="295"/>
      <c r="Q50" s="295"/>
      <c r="R50" s="297"/>
    </row>
    <row r="51" spans="1:18" ht="15.75" x14ac:dyDescent="0.25">
      <c r="A51" s="293" t="s">
        <v>164</v>
      </c>
      <c r="B51" s="294"/>
      <c r="C51" s="295"/>
      <c r="D51" s="295"/>
      <c r="E51" s="296"/>
      <c r="F51" s="296"/>
      <c r="G51" s="295"/>
      <c r="H51" s="295"/>
      <c r="I51" s="295"/>
      <c r="J51" s="316"/>
      <c r="K51" s="315"/>
      <c r="L51" s="295"/>
      <c r="M51" s="295"/>
      <c r="N51" s="295"/>
      <c r="O51" s="295"/>
      <c r="P51" s="295"/>
      <c r="Q51" s="295"/>
      <c r="R51" s="297"/>
    </row>
    <row r="52" spans="1:18" ht="15.75" x14ac:dyDescent="0.25">
      <c r="A52" s="293" t="s">
        <v>156</v>
      </c>
      <c r="B52" s="294"/>
      <c r="C52" s="295"/>
      <c r="D52" s="295"/>
      <c r="E52" s="296"/>
      <c r="F52" s="296"/>
      <c r="G52" s="295"/>
      <c r="H52" s="295"/>
      <c r="I52" s="295"/>
      <c r="J52" s="315"/>
      <c r="K52" s="315"/>
      <c r="L52" s="295"/>
      <c r="M52" s="295"/>
      <c r="N52" s="295"/>
      <c r="O52" s="295"/>
      <c r="P52" s="295"/>
      <c r="Q52" s="295"/>
      <c r="R52" s="297"/>
    </row>
    <row r="53" spans="1:18" ht="15.75" x14ac:dyDescent="0.25">
      <c r="A53" s="293" t="s">
        <v>157</v>
      </c>
      <c r="B53" s="294"/>
      <c r="C53" s="295"/>
      <c r="D53" s="295"/>
      <c r="E53" s="296"/>
      <c r="F53" s="296"/>
      <c r="G53" s="295"/>
      <c r="H53" s="295"/>
      <c r="I53" s="295"/>
      <c r="J53" s="315"/>
      <c r="K53" s="315"/>
      <c r="L53" s="295"/>
      <c r="M53" s="295"/>
      <c r="N53" s="295"/>
      <c r="O53" s="295"/>
      <c r="P53" s="295"/>
      <c r="Q53" s="295"/>
      <c r="R53" s="297"/>
    </row>
    <row r="54" spans="1:18" x14ac:dyDescent="0.25">
      <c r="A54" s="288"/>
      <c r="B54" s="277"/>
      <c r="C54" s="278"/>
      <c r="D54" s="278"/>
      <c r="E54" s="275"/>
      <c r="F54" s="275"/>
      <c r="G54" s="278"/>
      <c r="H54" s="278"/>
      <c r="I54" s="278"/>
      <c r="J54" s="317"/>
      <c r="K54" s="317"/>
      <c r="L54" s="278"/>
      <c r="M54" s="278"/>
      <c r="N54" s="278"/>
      <c r="O54" s="278"/>
      <c r="P54" s="278"/>
      <c r="Q54" s="278"/>
      <c r="R54" s="282"/>
    </row>
    <row r="55" spans="1:18" ht="15.75" x14ac:dyDescent="0.25">
      <c r="A55" s="304" t="s">
        <v>158</v>
      </c>
      <c r="B55" s="277"/>
      <c r="C55" s="278"/>
      <c r="D55" s="278"/>
      <c r="E55" s="275"/>
      <c r="F55" s="275"/>
      <c r="G55" s="278"/>
      <c r="H55" s="278"/>
      <c r="I55" s="278"/>
      <c r="J55" s="317"/>
      <c r="K55" s="317"/>
      <c r="L55" s="278"/>
      <c r="M55" s="278"/>
      <c r="N55" s="278"/>
      <c r="O55" s="278"/>
      <c r="P55" s="278"/>
      <c r="Q55" s="278"/>
      <c r="R55" s="282"/>
    </row>
    <row r="56" spans="1:18" x14ac:dyDescent="0.25">
      <c r="A56" s="311" t="s">
        <v>153</v>
      </c>
      <c r="B56" s="285"/>
      <c r="C56" s="285"/>
      <c r="D56" s="285"/>
      <c r="E56" s="285"/>
      <c r="F56" s="285"/>
      <c r="G56" s="285"/>
      <c r="H56" s="285"/>
      <c r="I56" s="285"/>
      <c r="J56" s="318"/>
      <c r="K56" s="318"/>
      <c r="L56" s="285"/>
      <c r="M56" s="285"/>
      <c r="N56" s="285"/>
      <c r="O56" s="285"/>
      <c r="P56" s="285"/>
      <c r="Q56" s="285"/>
      <c r="R56" s="307"/>
    </row>
    <row r="57" spans="1:18" x14ac:dyDescent="0.25">
      <c r="A57" s="308" t="s">
        <v>172</v>
      </c>
      <c r="B57" s="305"/>
      <c r="C57" s="305"/>
      <c r="D57" s="305"/>
      <c r="E57" s="305"/>
      <c r="F57" s="305"/>
      <c r="G57" s="305"/>
      <c r="H57" s="305"/>
      <c r="I57" s="305"/>
      <c r="J57" s="319"/>
      <c r="K57" s="319"/>
      <c r="L57" s="305"/>
      <c r="M57" s="305"/>
      <c r="N57" s="305"/>
      <c r="O57" s="305"/>
      <c r="P57" s="305"/>
      <c r="Q57" s="305"/>
      <c r="R57" s="286"/>
    </row>
    <row r="58" spans="1:18" x14ac:dyDescent="0.25">
      <c r="A58" s="289"/>
      <c r="B58" s="270"/>
      <c r="C58" s="270"/>
      <c r="D58" s="270"/>
      <c r="E58" s="270"/>
      <c r="F58" s="270"/>
      <c r="G58" s="270"/>
      <c r="H58" s="270"/>
      <c r="I58" s="270"/>
      <c r="J58" s="320"/>
      <c r="K58" s="320"/>
      <c r="L58" s="270"/>
      <c r="M58" s="270"/>
      <c r="N58" s="270"/>
      <c r="O58" s="270"/>
      <c r="P58" s="270"/>
      <c r="Q58" s="270"/>
      <c r="R58" s="272"/>
    </row>
    <row r="59" spans="1:18" ht="15.75" x14ac:dyDescent="0.25">
      <c r="A59" s="304" t="s">
        <v>147</v>
      </c>
      <c r="B59" s="291"/>
      <c r="C59" s="291"/>
      <c r="D59" s="291"/>
      <c r="E59" s="291"/>
      <c r="F59" s="291"/>
      <c r="G59" s="291"/>
      <c r="H59" s="291"/>
      <c r="I59" s="270"/>
      <c r="J59" s="320"/>
      <c r="K59" s="320"/>
      <c r="L59" s="270"/>
      <c r="M59" s="270"/>
      <c r="N59" s="270"/>
      <c r="O59" s="270"/>
      <c r="P59" s="270"/>
      <c r="Q59" s="270"/>
      <c r="R59" s="272"/>
    </row>
    <row r="60" spans="1:18" x14ac:dyDescent="0.25">
      <c r="A60" s="289" t="s">
        <v>145</v>
      </c>
      <c r="B60" s="270"/>
      <c r="C60" s="270"/>
      <c r="D60" s="270"/>
      <c r="E60" s="270"/>
      <c r="F60" s="270"/>
      <c r="G60" s="270"/>
      <c r="H60" s="270"/>
      <c r="I60" s="270"/>
      <c r="J60" s="320"/>
      <c r="K60" s="320"/>
      <c r="L60" s="270"/>
      <c r="M60" s="270"/>
      <c r="N60" s="270"/>
      <c r="O60" s="270"/>
      <c r="P60" s="270"/>
      <c r="Q60" s="270"/>
      <c r="R60" s="272"/>
    </row>
    <row r="61" spans="1:18" x14ac:dyDescent="0.25">
      <c r="A61" s="289" t="s">
        <v>162</v>
      </c>
      <c r="B61" s="270"/>
      <c r="C61" s="270"/>
      <c r="D61" s="270"/>
      <c r="E61" s="270"/>
      <c r="F61" s="270"/>
      <c r="G61" s="270"/>
      <c r="H61" s="270"/>
      <c r="I61" s="270"/>
      <c r="J61" s="320"/>
      <c r="K61" s="320"/>
      <c r="L61" s="270"/>
      <c r="M61" s="270"/>
      <c r="N61" s="270"/>
      <c r="O61" s="270"/>
      <c r="P61" s="270"/>
      <c r="Q61" s="270"/>
      <c r="R61" s="272"/>
    </row>
    <row r="62" spans="1:18" ht="15.75" thickBot="1" x14ac:dyDescent="0.3">
      <c r="A62" s="290" t="s">
        <v>163</v>
      </c>
      <c r="B62" s="273"/>
      <c r="C62" s="273"/>
      <c r="D62" s="273"/>
      <c r="E62" s="273"/>
      <c r="F62" s="273"/>
      <c r="G62" s="273"/>
      <c r="H62" s="273"/>
      <c r="I62" s="273"/>
      <c r="J62" s="321"/>
      <c r="K62" s="321"/>
      <c r="L62" s="273"/>
      <c r="M62" s="273"/>
      <c r="N62" s="273"/>
      <c r="O62" s="273"/>
      <c r="P62" s="273"/>
      <c r="Q62" s="273"/>
      <c r="R62" s="274"/>
    </row>
    <row r="64" spans="1:18" x14ac:dyDescent="0.25">
      <c r="A64" s="490" t="s">
        <v>210</v>
      </c>
    </row>
    <row r="65" spans="1:1" x14ac:dyDescent="0.25">
      <c r="A65" s="490" t="s">
        <v>212</v>
      </c>
    </row>
  </sheetData>
  <mergeCells count="1">
    <mergeCell ref="C5:D5"/>
  </mergeCells>
  <conditionalFormatting sqref="C7:D8 C10:D27 F27:J27 F7:K26 L7:L27">
    <cfRule type="expression" dxfId="646" priority="180">
      <formula>NOT(ISBLANK($B7))</formula>
    </cfRule>
  </conditionalFormatting>
  <conditionalFormatting sqref="C7:C8 C10:C27">
    <cfRule type="expression" dxfId="645" priority="178">
      <formula>ISTEXT($C7)</formula>
    </cfRule>
    <cfRule type="expression" dxfId="644" priority="179">
      <formula>NOT(ISBLANK($C7))</formula>
    </cfRule>
  </conditionalFormatting>
  <conditionalFormatting sqref="D7:D8 D10:D27">
    <cfRule type="expression" dxfId="643" priority="176">
      <formula>ISTEXT($D7)</formula>
    </cfRule>
    <cfRule type="expression" dxfId="642" priority="177">
      <formula>NOT(ISBLANK($D7))</formula>
    </cfRule>
  </conditionalFormatting>
  <conditionalFormatting sqref="F10:F27">
    <cfRule type="expression" dxfId="641" priority="172">
      <formula>ISTEXT($F10)</formula>
    </cfRule>
    <cfRule type="expression" dxfId="640" priority="173">
      <formula>NOT(ISBLANK($F10))</formula>
    </cfRule>
  </conditionalFormatting>
  <conditionalFormatting sqref="G10:G27">
    <cfRule type="expression" dxfId="639" priority="170">
      <formula>ISTEXT($G10)</formula>
    </cfRule>
    <cfRule type="expression" dxfId="638" priority="171">
      <formula>NOT(ISBLANK($G10))</formula>
    </cfRule>
  </conditionalFormatting>
  <conditionalFormatting sqref="H7:H8 H10:H27">
    <cfRule type="expression" dxfId="637" priority="168">
      <formula>ISTEXT($H7)</formula>
    </cfRule>
    <cfRule type="expression" dxfId="636" priority="169">
      <formula>NOT(ISBLANK($H7))</formula>
    </cfRule>
  </conditionalFormatting>
  <conditionalFormatting sqref="I10:I27">
    <cfRule type="expression" dxfId="635" priority="166">
      <formula>ISTEXT($I10)</formula>
    </cfRule>
    <cfRule type="expression" dxfId="634" priority="167">
      <formula>NOT(ISBLANK($I10))</formula>
    </cfRule>
  </conditionalFormatting>
  <conditionalFormatting sqref="J10:J27">
    <cfRule type="expression" dxfId="633" priority="162">
      <formula>ISTEXT($J10)</formula>
    </cfRule>
    <cfRule type="expression" dxfId="632" priority="163">
      <formula>NOT(ISBLANK($J10))</formula>
    </cfRule>
  </conditionalFormatting>
  <conditionalFormatting sqref="L27">
    <cfRule type="expression" dxfId="631" priority="160">
      <formula>ISTEXT(#REF!)</formula>
    </cfRule>
    <cfRule type="expression" dxfId="630" priority="161">
      <formula>NOT(ISBLANK(#REF!))</formula>
    </cfRule>
  </conditionalFormatting>
  <conditionalFormatting sqref="K27">
    <cfRule type="expression" dxfId="629" priority="144">
      <formula>NOT(ISBLANK($B27))</formula>
    </cfRule>
  </conditionalFormatting>
  <conditionalFormatting sqref="K27">
    <cfRule type="expression" dxfId="628" priority="181">
      <formula>ISTEXT(#REF!)</formula>
    </cfRule>
    <cfRule type="expression" dxfId="627" priority="182">
      <formula>NOT(ISBLANK(#REF!))</formula>
    </cfRule>
  </conditionalFormatting>
  <conditionalFormatting sqref="C9:D9">
    <cfRule type="expression" dxfId="626" priority="127">
      <formula>NOT(ISBLANK($B9))</formula>
    </cfRule>
  </conditionalFormatting>
  <conditionalFormatting sqref="C9">
    <cfRule type="expression" dxfId="625" priority="125">
      <formula>ISTEXT($C9)</formula>
    </cfRule>
    <cfRule type="expression" dxfId="624" priority="126">
      <formula>NOT(ISBLANK($C9))</formula>
    </cfRule>
  </conditionalFormatting>
  <conditionalFormatting sqref="D9">
    <cfRule type="expression" dxfId="623" priority="123">
      <formula>ISTEXT($D9)</formula>
    </cfRule>
    <cfRule type="expression" dxfId="622" priority="124">
      <formula>NOT(ISBLANK($D9))</formula>
    </cfRule>
  </conditionalFormatting>
  <conditionalFormatting sqref="F7:F9">
    <cfRule type="expression" dxfId="621" priority="119">
      <formula>ISTEXT($F7)</formula>
    </cfRule>
    <cfRule type="expression" dxfId="620" priority="120">
      <formula>NOT(ISBLANK($F7))</formula>
    </cfRule>
  </conditionalFormatting>
  <conditionalFormatting sqref="G7:G9">
    <cfRule type="expression" dxfId="619" priority="117">
      <formula>ISTEXT($G7)</formula>
    </cfRule>
    <cfRule type="expression" dxfId="618" priority="118">
      <formula>NOT(ISBLANK($G7))</formula>
    </cfRule>
  </conditionalFormatting>
  <conditionalFormatting sqref="H7:H9">
    <cfRule type="expression" dxfId="617" priority="115">
      <formula>ISTEXT($H7)</formula>
    </cfRule>
    <cfRule type="expression" dxfId="616" priority="116">
      <formula>NOT(ISBLANK($H7))</formula>
    </cfRule>
  </conditionalFormatting>
  <conditionalFormatting sqref="I7:I9">
    <cfRule type="expression" dxfId="615" priority="113">
      <formula>ISTEXT($I7)</formula>
    </cfRule>
    <cfRule type="expression" dxfId="614" priority="114">
      <formula>NOT(ISBLANK($I7))</formula>
    </cfRule>
  </conditionalFormatting>
  <conditionalFormatting sqref="J7:J9">
    <cfRule type="expression" dxfId="613" priority="109">
      <formula>ISTEXT($J7)</formula>
    </cfRule>
    <cfRule type="expression" dxfId="612" priority="110">
      <formula>NOT(ISBLANK($J7))</formula>
    </cfRule>
  </conditionalFormatting>
  <conditionalFormatting sqref="K7:L26">
    <cfRule type="expression" dxfId="611" priority="70">
      <formula>ISTEXT(K7)</formula>
    </cfRule>
    <cfRule type="expression" dxfId="610" priority="71">
      <formula>NOT(ISBLANK(K7))</formula>
    </cfRule>
  </conditionalFormatting>
  <conditionalFormatting sqref="E7:E26">
    <cfRule type="expression" dxfId="609" priority="842">
      <formula>OR(ISBLANK($F7),AND(ISBLANK($G7),ISBLANK($H7)))</formula>
    </cfRule>
  </conditionalFormatting>
  <pageMargins left="0.7" right="0.7" top="0.75" bottom="0.75" header="0.3" footer="0.3"/>
  <pageSetup scale="62" orientation="portrait" horizontalDpi="300" verticalDpi="300" r:id="rId1"/>
  <headerFooter>
    <oddFooter>&amp;R&amp;8&amp;Z&amp;F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10" workbookViewId="0">
      <selection activeCell="R41" sqref="A1:R41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25"/>
      <c r="L1" s="4"/>
    </row>
    <row r="2" spans="1:13" s="51" customFormat="1" ht="15" customHeight="1" x14ac:dyDescent="0.25">
      <c r="A2" s="104" t="str">
        <f>'SBSA Inf Conc'!A2</f>
        <v>South Bayside System Authority</v>
      </c>
      <c r="B2" s="105"/>
      <c r="C2" s="105"/>
      <c r="D2" s="105"/>
      <c r="E2" s="105"/>
      <c r="F2" s="105"/>
      <c r="G2" s="105"/>
      <c r="H2" s="105"/>
      <c r="I2" s="105"/>
      <c r="J2" s="106"/>
      <c r="L2" s="4"/>
    </row>
    <row r="3" spans="1:13" s="51" customFormat="1" ht="15.75" customHeight="1" thickBot="1" x14ac:dyDescent="0.3">
      <c r="A3" s="107" t="str">
        <f>'SBSA Inf Conc'!A3</f>
        <v>Bob Wandro (650) 832-6238</v>
      </c>
      <c r="B3" s="108"/>
      <c r="C3" s="108"/>
      <c r="D3" s="108"/>
      <c r="E3" s="108"/>
      <c r="F3" s="108"/>
      <c r="G3" s="108"/>
      <c r="H3" s="108"/>
      <c r="I3" s="108"/>
      <c r="J3" s="109"/>
      <c r="L3" s="4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39" x14ac:dyDescent="0.25">
      <c r="A5" s="430" t="s">
        <v>177</v>
      </c>
      <c r="B5" s="426" t="s">
        <v>0</v>
      </c>
      <c r="C5" s="502" t="s">
        <v>13</v>
      </c>
      <c r="D5" s="503"/>
      <c r="E5" s="434" t="s">
        <v>39</v>
      </c>
      <c r="F5" s="436" t="s">
        <v>41</v>
      </c>
      <c r="G5" s="436" t="s">
        <v>43</v>
      </c>
      <c r="H5" s="436" t="s">
        <v>56</v>
      </c>
      <c r="I5" s="436" t="s">
        <v>44</v>
      </c>
      <c r="J5" s="436" t="s">
        <v>46</v>
      </c>
      <c r="K5" s="436" t="s">
        <v>48</v>
      </c>
      <c r="L5" s="443" t="s">
        <v>49</v>
      </c>
    </row>
    <row r="6" spans="1:13" ht="28.5" x14ac:dyDescent="0.25">
      <c r="A6" s="431"/>
      <c r="B6" s="427" t="s">
        <v>33</v>
      </c>
      <c r="C6" s="432" t="s">
        <v>14</v>
      </c>
      <c r="D6" s="433" t="s">
        <v>10</v>
      </c>
      <c r="E6" s="440"/>
      <c r="F6" s="437"/>
      <c r="G6" s="437"/>
      <c r="H6" s="437"/>
      <c r="I6" s="437"/>
      <c r="J6" s="437"/>
      <c r="K6" s="447" t="s">
        <v>69</v>
      </c>
      <c r="L6" s="439"/>
    </row>
    <row r="7" spans="1:13" x14ac:dyDescent="0.25">
      <c r="A7" s="64" t="str">
        <f>'SBSA Inf Conc'!A7</f>
        <v>Dry 2012</v>
      </c>
      <c r="B7" s="17">
        <f>'SBSA Inf Conc'!B7</f>
        <v>41172</v>
      </c>
      <c r="C7" s="64">
        <f>'SBSA Inf Conc'!C7</f>
        <v>11.3</v>
      </c>
      <c r="D7" s="64">
        <f>'SBSA Inf Conc'!D7</f>
        <v>20.399999999999999</v>
      </c>
      <c r="E7" s="87">
        <f>IF(OR('SBSA Inf Conc'!E7="",'SBSA Inf Conc'!E7=0)," ",'SBSA Inf Conc'!$C7*'SBSA Inf Conc'!E7*3.78)</f>
        <v>2586.3326999999999</v>
      </c>
      <c r="F7" s="87">
        <f>IF('SBSA Inf Conc'!F7="", " ", 'SBSA Inf Conc'!$C7*'SBSA Inf Conc'!F7*3.78)</f>
        <v>2562.8399999999997</v>
      </c>
      <c r="G7" s="87">
        <f>IF('SBSA Inf Conc'!G7="", " ", 'SBSA Inf Conc'!$C7*'SBSA Inf Conc'!G7*3.78)</f>
        <v>10.6785</v>
      </c>
      <c r="H7" s="87">
        <f>IF('SBSA Inf Conc'!H7="", " ", 'SBSA Inf Conc'!$C7*'SBSA Inf Conc'!H7*3.78)</f>
        <v>12.8142</v>
      </c>
      <c r="I7" s="87">
        <f>IF('SBSA Inf Conc'!I7="", " ", 'SBSA Inf Conc'!$C7*'SBSA Inf Conc'!I7*3.78)</f>
        <v>1793.9880000000001</v>
      </c>
      <c r="J7" s="87">
        <f>IF('SBSA Inf Conc'!J7="", " ", 'SBSA Inf Conc'!$C7*'SBSA Inf Conc'!J7*3.78)</f>
        <v>264.82679999999999</v>
      </c>
      <c r="K7" s="87">
        <f>IF('SBSA Inf Conc'!K7="", " ", 'SBSA Inf Conc'!$D7*'SBSA Inf Conc'!K7*3.78)</f>
        <v>771.12</v>
      </c>
      <c r="L7" s="87">
        <f>IF('SBSA Inf Conc'!L7="", " ", 'SBSA Inf Conc'!$C7*'SBSA Inf Conc'!L7*3.78)</f>
        <v>12387.06</v>
      </c>
    </row>
    <row r="8" spans="1:13" x14ac:dyDescent="0.25">
      <c r="A8" s="64" t="str">
        <f>'SBSA Inf Conc'!A8</f>
        <v>Wet 2012/3</v>
      </c>
      <c r="B8" s="17">
        <f>'SBSA Inf Conc'!B8</f>
        <v>41325</v>
      </c>
      <c r="C8" s="64">
        <f>'SBSA Inf Conc'!C8</f>
        <v>12.91</v>
      </c>
      <c r="D8" s="64">
        <f>'SBSA Inf Conc'!D8</f>
        <v>20.3</v>
      </c>
      <c r="E8" s="87">
        <f>IF(OR('SBSA Inf Conc'!E8="",'SBSA Inf Conc'!E8=0)," ",'SBSA Inf Conc'!$C8*'SBSA Inf Conc'!E8*3.78)</f>
        <v>2587.2677964</v>
      </c>
      <c r="F8" s="87">
        <f>IF('SBSA Inf Conc'!F8="", " ", 'SBSA Inf Conc'!$C8*'SBSA Inf Conc'!F8*3.78)</f>
        <v>2586.3894</v>
      </c>
      <c r="G8" s="87">
        <f>IF('SBSA Inf Conc'!G8="", " ", 'SBSA Inf Conc'!$C8*'SBSA Inf Conc'!G8*3.78)</f>
        <v>0.78079679999999996</v>
      </c>
      <c r="H8" s="87">
        <f>IF('SBSA Inf Conc'!H8="", " ", 'SBSA Inf Conc'!$C8*'SBSA Inf Conc'!H8*3.78)</f>
        <v>9.7599599999999995E-2</v>
      </c>
      <c r="I8" s="87">
        <f>IF('SBSA Inf Conc'!I8="", " ", 'SBSA Inf Conc'!$C8*'SBSA Inf Conc'!I8*3.78)</f>
        <v>1756.7927999999999</v>
      </c>
      <c r="J8" s="87">
        <f>IF('SBSA Inf Conc'!J8="", " ", 'SBSA Inf Conc'!$C8*'SBSA Inf Conc'!J8*3.78)</f>
        <v>297.67877999999996</v>
      </c>
      <c r="K8" s="87">
        <f>IF('SBSA Inf Conc'!K8="", " ", 'SBSA Inf Conc'!$D8*'SBSA Inf Conc'!K8*3.78)</f>
        <v>184.16159999999999</v>
      </c>
      <c r="L8" s="87">
        <f>IF('SBSA Inf Conc'!L8="", " ", 'SBSA Inf Conc'!$C8*'SBSA Inf Conc'!L8*3.78)</f>
        <v>14639.939999999999</v>
      </c>
    </row>
    <row r="9" spans="1:13" x14ac:dyDescent="0.25">
      <c r="A9" s="279" t="str">
        <f>'SBSA Inf Conc'!A9</f>
        <v>Dry 2013</v>
      </c>
      <c r="B9" s="17">
        <f>'SBSA Inf Conc'!B9</f>
        <v>41479</v>
      </c>
      <c r="C9" s="64">
        <f>'SBSA Inf Conc'!C9</f>
        <v>11.3</v>
      </c>
      <c r="D9" s="64">
        <f>'SBSA Inf Conc'!D9</f>
        <v>19.100000000000001</v>
      </c>
      <c r="E9" s="87">
        <f>IF(OR('SBSA Inf Conc'!E9="",'SBSA Inf Conc'!E9=0)," ",'SBSA Inf Conc'!$C9*'SBSA Inf Conc'!E9*3.78)</f>
        <v>2647.8408600000002</v>
      </c>
      <c r="F9" s="87">
        <f>IF('SBSA Inf Conc'!F9="", " ", 'SBSA Inf Conc'!$C9*'SBSA Inf Conc'!F9*3.78)</f>
        <v>2562.8399999999997</v>
      </c>
      <c r="G9" s="87">
        <f>IF('SBSA Inf Conc'!G9="", " ", 'SBSA Inf Conc'!$C9*'SBSA Inf Conc'!G9*3.78)</f>
        <v>46.985400000000006</v>
      </c>
      <c r="H9" s="87">
        <f>IF('SBSA Inf Conc'!H9="", " ", 'SBSA Inf Conc'!$C9*'SBSA Inf Conc'!H9*3.78)</f>
        <v>38.015459999999997</v>
      </c>
      <c r="I9" s="87">
        <f>IF('SBSA Inf Conc'!I9="", " ", 'SBSA Inf Conc'!$C9*'SBSA Inf Conc'!I9*3.78)</f>
        <v>1708.56</v>
      </c>
      <c r="J9" s="87">
        <f>IF('SBSA Inf Conc'!J9="", " ", 'SBSA Inf Conc'!$C9*'SBSA Inf Conc'!J9*3.78)</f>
        <v>294.72660000000002</v>
      </c>
      <c r="K9" s="87" t="str">
        <f>IF('SBSA Inf Conc'!K9="", " ", 'SBSA Inf Conc'!$D9*'SBSA Inf Conc'!K9*3.78)</f>
        <v xml:space="preserve"> </v>
      </c>
      <c r="L9" s="87">
        <f>IF('SBSA Inf Conc'!L9="", " ", 'SBSA Inf Conc'!$C9*'SBSA Inf Conc'!L9*3.78)</f>
        <v>10678.5</v>
      </c>
    </row>
    <row r="10" spans="1:13" x14ac:dyDescent="0.25">
      <c r="A10" s="279" t="str">
        <f>'SBSA Inf Conc'!A10</f>
        <v>Wet 2014</v>
      </c>
      <c r="B10" s="17">
        <f>'SBSA Inf Conc'!B10</f>
        <v>41697</v>
      </c>
      <c r="C10" s="64">
        <f>'SBSA Inf Conc'!C10</f>
        <v>15.53</v>
      </c>
      <c r="D10" s="64">
        <f>'SBSA Inf Conc'!D10</f>
        <v>19.48</v>
      </c>
      <c r="E10" s="87">
        <f>IF(OR('SBSA Inf Conc'!E10="",'SBSA Inf Conc'!E10=0)," ",'SBSA Inf Conc'!$C10*'SBSA Inf Conc'!E10*3.78)</f>
        <v>3700.9088902799995</v>
      </c>
      <c r="F10" s="87">
        <f>IF('SBSA Inf Conc'!F10="", " ", 'SBSA Inf Conc'!$C10*'SBSA Inf Conc'!F10*3.78)</f>
        <v>3698.3141999999998</v>
      </c>
      <c r="G10" s="87">
        <f>IF('SBSA Inf Conc'!G10="", " ", 'SBSA Inf Conc'!$C10*'SBSA Inf Conc'!G10*3.78)</f>
        <v>2.3481359999999998</v>
      </c>
      <c r="H10" s="87">
        <f>IF('SBSA Inf Conc'!H10="", " ", 'SBSA Inf Conc'!$C10*'SBSA Inf Conc'!H10*3.78)</f>
        <v>0.24655427999999996</v>
      </c>
      <c r="I10" s="87" t="str">
        <f>IF('SBSA Inf Conc'!I10="", " ", 'SBSA Inf Conc'!$C10*'SBSA Inf Conc'!I10*3.78)</f>
        <v xml:space="preserve"> </v>
      </c>
      <c r="J10" s="87">
        <f>IF('SBSA Inf Conc'!J10="", " ", 'SBSA Inf Conc'!$C10*'SBSA Inf Conc'!J10*3.78)</f>
        <v>1056.6611999999998</v>
      </c>
      <c r="K10" s="87" t="str">
        <f>IF('SBSA Inf Conc'!K10="", " ", 'SBSA Inf Conc'!$D10*'SBSA Inf Conc'!K10*3.78)</f>
        <v xml:space="preserve"> </v>
      </c>
      <c r="L10" s="87">
        <f>IF('SBSA Inf Conc'!L10="", " ", 'SBSA Inf Conc'!$C10*'SBSA Inf Conc'!L10*3.78)</f>
        <v>18785.087999999996</v>
      </c>
    </row>
    <row r="11" spans="1:13" x14ac:dyDescent="0.25">
      <c r="A11" s="279">
        <f>'SBSA Inf Conc'!A11</f>
        <v>0</v>
      </c>
      <c r="B11" s="17">
        <f>'SBSA Inf Conc'!B11</f>
        <v>0</v>
      </c>
      <c r="C11" s="64">
        <f>'SBSA Inf Conc'!C11</f>
        <v>0</v>
      </c>
      <c r="D11" s="64">
        <f>'SBSA Inf Conc'!D11</f>
        <v>0</v>
      </c>
      <c r="E11" s="87" t="str">
        <f>IF(OR('SBSA Inf Conc'!E11="",'SBSA Inf Conc'!E11=0)," ",'SBSA Inf Conc'!$C11*'SBSA Inf Conc'!E11*3.78)</f>
        <v xml:space="preserve"> </v>
      </c>
      <c r="F11" s="87" t="str">
        <f>IF('SBSA Inf Conc'!F11="", " ", 'SBSA Inf Conc'!$C11*'SBSA Inf Conc'!F11*3.78)</f>
        <v xml:space="preserve"> </v>
      </c>
      <c r="G11" s="87" t="str">
        <f>IF('SBSA Inf Conc'!G11="", " ", 'SBSA Inf Conc'!$C11*'SBSA Inf Conc'!G11*3.78)</f>
        <v xml:space="preserve"> </v>
      </c>
      <c r="H11" s="87" t="str">
        <f>IF('SBSA Inf Conc'!H11="", " ", 'SBSA Inf Conc'!$C11*'SBSA Inf Conc'!H11*3.78)</f>
        <v xml:space="preserve"> </v>
      </c>
      <c r="I11" s="87" t="str">
        <f>IF('SBSA Inf Conc'!I11="", " ", 'SBSA Inf Conc'!$C11*'SBSA Inf Conc'!I11*3.78)</f>
        <v xml:space="preserve"> </v>
      </c>
      <c r="J11" s="87" t="str">
        <f>IF('SBSA Inf Conc'!J11="", " ", 'SBSA Inf Conc'!$C11*'SBSA Inf Conc'!J11*3.78)</f>
        <v xml:space="preserve"> </v>
      </c>
      <c r="K11" s="87" t="str">
        <f>IF('SBSA Inf Conc'!K11="", " ", 'SBSA Inf Conc'!$D11*'SBSA Inf Conc'!K11*3.78)</f>
        <v xml:space="preserve"> </v>
      </c>
      <c r="L11" s="87" t="str">
        <f>IF('SBSA Inf Conc'!L11="", " ", 'SBSA Inf Conc'!$C11*'SBSA Inf Conc'!L11*3.78)</f>
        <v xml:space="preserve"> </v>
      </c>
    </row>
    <row r="12" spans="1:13" x14ac:dyDescent="0.25">
      <c r="A12" s="64">
        <f>'SBSA Inf Conc'!A12</f>
        <v>0</v>
      </c>
      <c r="B12" s="17">
        <f>'SBSA Inf Conc'!B12</f>
        <v>0</v>
      </c>
      <c r="C12" s="64">
        <f>'SBSA Inf Conc'!C12</f>
        <v>0</v>
      </c>
      <c r="D12" s="64">
        <f>'SBSA Inf Conc'!D12</f>
        <v>0</v>
      </c>
      <c r="E12" s="87" t="str">
        <f>IF(OR('SBSA Inf Conc'!E12="",'SBSA Inf Conc'!E12=0)," ",'SBSA Inf Conc'!$C12*'SBSA Inf Conc'!E12*3.78)</f>
        <v xml:space="preserve"> </v>
      </c>
      <c r="F12" s="87" t="str">
        <f>IF('SBSA Inf Conc'!F12="", " ", 'SBSA Inf Conc'!$C12*'SBSA Inf Conc'!F12*3.78)</f>
        <v xml:space="preserve"> </v>
      </c>
      <c r="G12" s="87" t="str">
        <f>IF('SBSA Inf Conc'!G12="", " ", 'SBSA Inf Conc'!$C12*'SBSA Inf Conc'!G12*3.78)</f>
        <v xml:space="preserve"> </v>
      </c>
      <c r="H12" s="87" t="str">
        <f>IF('SBSA Inf Conc'!H12="", " ", 'SBSA Inf Conc'!$C12*'SBSA Inf Conc'!H12*3.78)</f>
        <v xml:space="preserve"> </v>
      </c>
      <c r="I12" s="87" t="str">
        <f>IF('SBSA Inf Conc'!I12="", " ", 'SBSA Inf Conc'!$C12*'SBSA Inf Conc'!I12*3.78)</f>
        <v xml:space="preserve"> </v>
      </c>
      <c r="J12" s="87" t="str">
        <f>IF('SBSA Inf Conc'!J12="", " ", 'SBSA Inf Conc'!$C12*'SBSA Inf Conc'!J12*3.78)</f>
        <v xml:space="preserve"> </v>
      </c>
      <c r="K12" s="87" t="str">
        <f>IF('SBSA Inf Conc'!K12="", " ", 'SBSA Inf Conc'!$D12*'SBSA Inf Conc'!K12*3.78)</f>
        <v xml:space="preserve"> </v>
      </c>
      <c r="L12" s="87" t="str">
        <f>IF('SBSA Inf Conc'!L12="", " ", 'SBSA Inf Conc'!$C12*'SBSA Inf Conc'!L12*3.78)</f>
        <v xml:space="preserve"> </v>
      </c>
    </row>
    <row r="13" spans="1:13" s="51" customFormat="1" x14ac:dyDescent="0.25">
      <c r="A13" s="64">
        <f>'SBSA Inf Conc'!A13</f>
        <v>0</v>
      </c>
      <c r="B13" s="17">
        <f>'SBSA Inf Conc'!B13</f>
        <v>0</v>
      </c>
      <c r="C13" s="64">
        <f>'SBSA Inf Conc'!C13</f>
        <v>0</v>
      </c>
      <c r="D13" s="64">
        <f>'SBSA Inf Conc'!D13</f>
        <v>0</v>
      </c>
      <c r="E13" s="87" t="str">
        <f>IF(OR('SBSA Inf Conc'!E13="",'SBSA Inf Conc'!E13=0)," ",'SBSA Inf Conc'!$C13*'SBSA Inf Conc'!E13*3.78)</f>
        <v xml:space="preserve"> </v>
      </c>
      <c r="F13" s="87" t="str">
        <f>IF('SBSA Inf Conc'!F13="", " ", 'SBSA Inf Conc'!$C13*'SBSA Inf Conc'!F13*3.78)</f>
        <v xml:space="preserve"> </v>
      </c>
      <c r="G13" s="87" t="str">
        <f>IF('SBSA Inf Conc'!G13="", " ", 'SBSA Inf Conc'!$C13*'SBSA Inf Conc'!G13*3.78)</f>
        <v xml:space="preserve"> </v>
      </c>
      <c r="H13" s="87" t="str">
        <f>IF('SBSA Inf Conc'!H13="", " ", 'SBSA Inf Conc'!$C13*'SBSA Inf Conc'!H13*3.78)</f>
        <v xml:space="preserve"> </v>
      </c>
      <c r="I13" s="87" t="str">
        <f>IF('SBSA Inf Conc'!I13="", " ", 'SBSA Inf Conc'!$C13*'SBSA Inf Conc'!I13*3.78)</f>
        <v xml:space="preserve"> </v>
      </c>
      <c r="J13" s="87" t="str">
        <f>IF('SBSA Inf Conc'!J13="", " ", 'SBSA Inf Conc'!$C13*'SBSA Inf Conc'!J13*3.78)</f>
        <v xml:space="preserve"> </v>
      </c>
      <c r="K13" s="87" t="str">
        <f>IF('SBSA Inf Conc'!K13="", " ", 'SBSA Inf Conc'!$D13*'SBSA Inf Conc'!K13*3.78)</f>
        <v xml:space="preserve"> </v>
      </c>
      <c r="L13" s="87" t="str">
        <f>IF('SBSA Inf Conc'!L13="", " ", 'SBSA Inf Conc'!$C13*'SBSA Inf Conc'!L13*3.78)</f>
        <v xml:space="preserve"> </v>
      </c>
    </row>
    <row r="14" spans="1:13" s="51" customFormat="1" x14ac:dyDescent="0.25">
      <c r="A14" s="64">
        <f>'SBSA Inf Conc'!A14</f>
        <v>0</v>
      </c>
      <c r="B14" s="17">
        <f>'SBSA Inf Conc'!B14</f>
        <v>0</v>
      </c>
      <c r="C14" s="64">
        <f>'SBSA Inf Conc'!C14</f>
        <v>0</v>
      </c>
      <c r="D14" s="64">
        <f>'SBSA Inf Conc'!D14</f>
        <v>0</v>
      </c>
      <c r="E14" s="87" t="str">
        <f>IF(OR('SBSA Inf Conc'!E14="",'SBSA Inf Conc'!E14=0)," ",'SBSA Inf Conc'!$C14*'SBSA Inf Conc'!E14*3.78)</f>
        <v xml:space="preserve"> </v>
      </c>
      <c r="F14" s="87" t="str">
        <f>IF('SBSA Inf Conc'!F14="", " ", 'SBSA Inf Conc'!$C14*'SBSA Inf Conc'!F14*3.78)</f>
        <v xml:space="preserve"> </v>
      </c>
      <c r="G14" s="87" t="str">
        <f>IF('SBSA Inf Conc'!G14="", " ", 'SBSA Inf Conc'!$C14*'SBSA Inf Conc'!G14*3.78)</f>
        <v xml:space="preserve"> </v>
      </c>
      <c r="H14" s="87" t="str">
        <f>IF('SBSA Inf Conc'!H14="", " ", 'SBSA Inf Conc'!$C14*'SBSA Inf Conc'!H14*3.78)</f>
        <v xml:space="preserve"> </v>
      </c>
      <c r="I14" s="87" t="str">
        <f>IF('SBSA Inf Conc'!I14="", " ", 'SBSA Inf Conc'!$C14*'SBSA Inf Conc'!I14*3.78)</f>
        <v xml:space="preserve"> </v>
      </c>
      <c r="J14" s="87" t="str">
        <f>IF('SBSA Inf Conc'!J14="", " ", 'SBSA Inf Conc'!$C14*'SBSA Inf Conc'!J14*3.78)</f>
        <v xml:space="preserve"> </v>
      </c>
      <c r="K14" s="87" t="str">
        <f>IF('SBSA Inf Conc'!K14="", " ", 'SBSA Inf Conc'!$D14*'SBSA Inf Conc'!K14*3.78)</f>
        <v xml:space="preserve"> </v>
      </c>
      <c r="L14" s="87" t="str">
        <f>IF('SBSA Inf Conc'!L14="", " ", 'SBSA Inf Conc'!$C14*'SBSA Inf Conc'!L14*3.78)</f>
        <v xml:space="preserve"> </v>
      </c>
    </row>
    <row r="15" spans="1:13" s="51" customFormat="1" x14ac:dyDescent="0.25">
      <c r="A15" s="64">
        <f>'SBSA Inf Conc'!A15</f>
        <v>0</v>
      </c>
      <c r="B15" s="17">
        <f>'SBSA Inf Conc'!B15</f>
        <v>0</v>
      </c>
      <c r="C15" s="64">
        <f>'SBSA Inf Conc'!C15</f>
        <v>0</v>
      </c>
      <c r="D15" s="64">
        <f>'SBSA Inf Conc'!D15</f>
        <v>0</v>
      </c>
      <c r="E15" s="87" t="str">
        <f>IF(OR('SBSA Inf Conc'!E15="",'SBSA Inf Conc'!E15=0)," ",'SBSA Inf Conc'!$C15*'SBSA Inf Conc'!E15*3.78)</f>
        <v xml:space="preserve"> </v>
      </c>
      <c r="F15" s="87" t="str">
        <f>IF('SBSA Inf Conc'!F15="", " ", 'SBSA Inf Conc'!$C15*'SBSA Inf Conc'!F15*3.78)</f>
        <v xml:space="preserve"> </v>
      </c>
      <c r="G15" s="87" t="str">
        <f>IF('SBSA Inf Conc'!G15="", " ", 'SBSA Inf Conc'!$C15*'SBSA Inf Conc'!G15*3.78)</f>
        <v xml:space="preserve"> </v>
      </c>
      <c r="H15" s="87" t="str">
        <f>IF('SBSA Inf Conc'!H15="", " ", 'SBSA Inf Conc'!$C15*'SBSA Inf Conc'!H15*3.78)</f>
        <v xml:space="preserve"> </v>
      </c>
      <c r="I15" s="87" t="str">
        <f>IF('SBSA Inf Conc'!I15="", " ", 'SBSA Inf Conc'!$C15*'SBSA Inf Conc'!I15*3.78)</f>
        <v xml:space="preserve"> </v>
      </c>
      <c r="J15" s="87" t="str">
        <f>IF('SBSA Inf Conc'!J15="", " ", 'SBSA Inf Conc'!$C15*'SBSA Inf Conc'!J15*3.78)</f>
        <v xml:space="preserve"> </v>
      </c>
      <c r="K15" s="87" t="str">
        <f>IF('SBSA Inf Conc'!K15="", " ", 'SBSA Inf Conc'!$D15*'SBSA Inf Conc'!K15*3.78)</f>
        <v xml:space="preserve"> </v>
      </c>
      <c r="L15" s="87" t="str">
        <f>IF('SBSA Inf Conc'!L15="", " ", 'SBSA Inf Conc'!$C15*'SBSA Inf Conc'!L15*3.78)</f>
        <v xml:space="preserve"> </v>
      </c>
    </row>
    <row r="16" spans="1:13" s="51" customFormat="1" x14ac:dyDescent="0.25">
      <c r="A16" s="64">
        <f>'SBSA Inf Conc'!A16</f>
        <v>0</v>
      </c>
      <c r="B16" s="17">
        <f>'SBSA Inf Conc'!B16</f>
        <v>0</v>
      </c>
      <c r="C16" s="64">
        <f>'SBSA Inf Conc'!C16</f>
        <v>0</v>
      </c>
      <c r="D16" s="64">
        <f>'SBSA Inf Conc'!D16</f>
        <v>0</v>
      </c>
      <c r="E16" s="87" t="str">
        <f>IF(OR('SBSA Inf Conc'!E16="",'SBSA Inf Conc'!E16=0)," ",'SBSA Inf Conc'!$C16*'SBSA Inf Conc'!E16*3.78)</f>
        <v xml:space="preserve"> </v>
      </c>
      <c r="F16" s="87" t="str">
        <f>IF('SBSA Inf Conc'!F16="", " ", 'SBSA Inf Conc'!$C16*'SBSA Inf Conc'!F16*3.78)</f>
        <v xml:space="preserve"> </v>
      </c>
      <c r="G16" s="87" t="str">
        <f>IF('SBSA Inf Conc'!G16="", " ", 'SBSA Inf Conc'!$C16*'SBSA Inf Conc'!G16*3.78)</f>
        <v xml:space="preserve"> </v>
      </c>
      <c r="H16" s="87" t="str">
        <f>IF('SBSA Inf Conc'!H16="", " ", 'SBSA Inf Conc'!$C16*'SBSA Inf Conc'!H16*3.78)</f>
        <v xml:space="preserve"> </v>
      </c>
      <c r="I16" s="87" t="str">
        <f>IF('SBSA Inf Conc'!I16="", " ", 'SBSA Inf Conc'!$C16*'SBSA Inf Conc'!I16*3.78)</f>
        <v xml:space="preserve"> </v>
      </c>
      <c r="J16" s="87" t="str">
        <f>IF('SBSA Inf Conc'!J16="", " ", 'SBSA Inf Conc'!$C16*'SBSA Inf Conc'!J16*3.78)</f>
        <v xml:space="preserve"> </v>
      </c>
      <c r="K16" s="87" t="str">
        <f>IF('SBSA Inf Conc'!K16="", " ", 'SBSA Inf Conc'!$D16*'SBSA Inf Conc'!K16*3.78)</f>
        <v xml:space="preserve"> </v>
      </c>
      <c r="L16" s="87" t="str">
        <f>IF('SBSA Inf Conc'!L16="", " ", 'SBSA Inf Conc'!$C16*'SBSA Inf Conc'!L16*3.78)</f>
        <v xml:space="preserve"> </v>
      </c>
    </row>
    <row r="17" spans="1:18" s="51" customFormat="1" ht="14.45" x14ac:dyDescent="0.3">
      <c r="A17" s="64">
        <f>'SBSA Inf Conc'!A17</f>
        <v>0</v>
      </c>
      <c r="B17" s="17">
        <f>'SBSA Inf Conc'!B17</f>
        <v>0</v>
      </c>
      <c r="C17" s="64">
        <f>'SBSA Inf Conc'!C17</f>
        <v>0</v>
      </c>
      <c r="D17" s="64">
        <f>'SBSA Inf Conc'!D17</f>
        <v>0</v>
      </c>
      <c r="E17" s="87" t="str">
        <f>IF(OR('SBSA Inf Conc'!E17="",'SBSA Inf Conc'!E17=0)," ",'SBSA Inf Conc'!$C17*'SBSA Inf Conc'!E17*3.78)</f>
        <v xml:space="preserve"> </v>
      </c>
      <c r="F17" s="87" t="str">
        <f>IF('SBSA Inf Conc'!F17="", " ", 'SBSA Inf Conc'!$C17*'SBSA Inf Conc'!F17*3.78)</f>
        <v xml:space="preserve"> </v>
      </c>
      <c r="G17" s="87" t="str">
        <f>IF('SBSA Inf Conc'!G17="", " ", 'SBSA Inf Conc'!$C17*'SBSA Inf Conc'!G17*3.78)</f>
        <v xml:space="preserve"> </v>
      </c>
      <c r="H17" s="87" t="str">
        <f>IF('SBSA Inf Conc'!H17="", " ", 'SBSA Inf Conc'!$C17*'SBSA Inf Conc'!H17*3.78)</f>
        <v xml:space="preserve"> </v>
      </c>
      <c r="I17" s="87" t="str">
        <f>IF('SBSA Inf Conc'!I17="", " ", 'SBSA Inf Conc'!$C17*'SBSA Inf Conc'!I17*3.78)</f>
        <v xml:space="preserve"> </v>
      </c>
      <c r="J17" s="87" t="str">
        <f>IF('SBSA Inf Conc'!J17="", " ", 'SBSA Inf Conc'!$C17*'SBSA Inf Conc'!J17*3.78)</f>
        <v xml:space="preserve"> </v>
      </c>
      <c r="K17" s="87" t="str">
        <f>IF('SBSA Inf Conc'!K17="", " ", 'SBSA Inf Conc'!$D17*'SBSA Inf Conc'!K17*3.78)</f>
        <v xml:space="preserve"> </v>
      </c>
      <c r="L17" s="87" t="str">
        <f>IF('SBSA Inf Conc'!L17="", " ", 'SBSA Inf Conc'!$C17*'SBSA Inf Conc'!L17*3.78)</f>
        <v xml:space="preserve"> </v>
      </c>
    </row>
    <row r="18" spans="1:18" s="51" customFormat="1" ht="14.45" x14ac:dyDescent="0.3">
      <c r="A18" s="64">
        <f>'SBSA Inf Conc'!A18</f>
        <v>0</v>
      </c>
      <c r="B18" s="17">
        <f>'SBSA Inf Conc'!B18</f>
        <v>0</v>
      </c>
      <c r="C18" s="64">
        <f>'SBSA Inf Conc'!C18</f>
        <v>0</v>
      </c>
      <c r="D18" s="64">
        <f>'SBSA Inf Conc'!D18</f>
        <v>0</v>
      </c>
      <c r="E18" s="87" t="str">
        <f>IF(OR('SBSA Inf Conc'!E18="",'SBSA Inf Conc'!E18=0)," ",'SBSA Inf Conc'!$C18*'SBSA Inf Conc'!E18*3.78)</f>
        <v xml:space="preserve"> </v>
      </c>
      <c r="F18" s="87" t="str">
        <f>IF('SBSA Inf Conc'!F18="", " ", 'SBSA Inf Conc'!$C18*'SBSA Inf Conc'!F18*3.78)</f>
        <v xml:space="preserve"> </v>
      </c>
      <c r="G18" s="87" t="str">
        <f>IF('SBSA Inf Conc'!G18="", " ", 'SBSA Inf Conc'!$C18*'SBSA Inf Conc'!G18*3.78)</f>
        <v xml:space="preserve"> </v>
      </c>
      <c r="H18" s="87" t="str">
        <f>IF('SBSA Inf Conc'!H18="", " ", 'SBSA Inf Conc'!$C18*'SBSA Inf Conc'!H18*3.78)</f>
        <v xml:space="preserve"> </v>
      </c>
      <c r="I18" s="87" t="str">
        <f>IF('SBSA Inf Conc'!I18="", " ", 'SBSA Inf Conc'!$C18*'SBSA Inf Conc'!I18*3.78)</f>
        <v xml:space="preserve"> </v>
      </c>
      <c r="J18" s="87" t="str">
        <f>IF('SBSA Inf Conc'!J18="", " ", 'SBSA Inf Conc'!$C18*'SBSA Inf Conc'!J18*3.78)</f>
        <v xml:space="preserve"> </v>
      </c>
      <c r="K18" s="87" t="str">
        <f>IF('SBSA Inf Conc'!K18="", " ", 'SBSA Inf Conc'!$D18*'SBSA Inf Conc'!K18*3.78)</f>
        <v xml:space="preserve"> </v>
      </c>
      <c r="L18" s="87" t="str">
        <f>IF('SBSA Inf Conc'!L18="", " ", 'SBSA Inf Conc'!$C18*'SBSA Inf Conc'!L18*3.78)</f>
        <v xml:space="preserve"> </v>
      </c>
    </row>
    <row r="19" spans="1:18" s="51" customFormat="1" ht="14.45" x14ac:dyDescent="0.3">
      <c r="A19" s="64">
        <f>'SBSA Inf Conc'!A19</f>
        <v>0</v>
      </c>
      <c r="B19" s="17">
        <f>'SBSA Inf Conc'!B19</f>
        <v>0</v>
      </c>
      <c r="C19" s="64">
        <f>'SBSA Inf Conc'!C19</f>
        <v>0</v>
      </c>
      <c r="D19" s="64">
        <f>'SBSA Inf Conc'!D19</f>
        <v>0</v>
      </c>
      <c r="E19" s="87" t="str">
        <f>IF(OR('SBSA Inf Conc'!E19="",'SBSA Inf Conc'!E19=0)," ",'SBSA Inf Conc'!$C19*'SBSA Inf Conc'!E19*3.78)</f>
        <v xml:space="preserve"> </v>
      </c>
      <c r="F19" s="87" t="str">
        <f>IF('SBSA Inf Conc'!F19="", " ", 'SBSA Inf Conc'!$C19*'SBSA Inf Conc'!F19*3.78)</f>
        <v xml:space="preserve"> </v>
      </c>
      <c r="G19" s="87" t="str">
        <f>IF('SBSA Inf Conc'!G19="", " ", 'SBSA Inf Conc'!$C19*'SBSA Inf Conc'!G19*3.78)</f>
        <v xml:space="preserve"> </v>
      </c>
      <c r="H19" s="87" t="str">
        <f>IF('SBSA Inf Conc'!H19="", " ", 'SBSA Inf Conc'!$C19*'SBSA Inf Conc'!H19*3.78)</f>
        <v xml:space="preserve"> </v>
      </c>
      <c r="I19" s="87" t="str">
        <f>IF('SBSA Inf Conc'!I19="", " ", 'SBSA Inf Conc'!$C19*'SBSA Inf Conc'!I19*3.78)</f>
        <v xml:space="preserve"> </v>
      </c>
      <c r="J19" s="87" t="str">
        <f>IF('SBSA Inf Conc'!J19="", " ", 'SBSA Inf Conc'!$C19*'SBSA Inf Conc'!J19*3.78)</f>
        <v xml:space="preserve"> </v>
      </c>
      <c r="K19" s="87" t="str">
        <f>IF('SBSA Inf Conc'!K19="", " ", 'SBSA Inf Conc'!$D19*'SBSA Inf Conc'!K19*3.78)</f>
        <v xml:space="preserve"> </v>
      </c>
      <c r="L19" s="87" t="str">
        <f>IF('SBSA Inf Conc'!L19="", " ", 'SBSA Inf Conc'!$C19*'SBSA Inf Conc'!L19*3.78)</f>
        <v xml:space="preserve"> </v>
      </c>
    </row>
    <row r="20" spans="1:18" ht="14.45" x14ac:dyDescent="0.3">
      <c r="A20" s="64">
        <f>'SBSA Inf Conc'!A20</f>
        <v>0</v>
      </c>
      <c r="B20" s="17">
        <f>'SBSA Inf Conc'!B20</f>
        <v>0</v>
      </c>
      <c r="C20" s="64">
        <f>'SBSA Inf Conc'!C20</f>
        <v>0</v>
      </c>
      <c r="D20" s="64">
        <f>'SBSA Inf Conc'!D20</f>
        <v>0</v>
      </c>
      <c r="E20" s="87" t="str">
        <f>IF(OR('SBSA Inf Conc'!E20="",'SBSA Inf Conc'!E20=0)," ",'SBSA Inf Conc'!$C20*'SBSA Inf Conc'!E20*3.78)</f>
        <v xml:space="preserve"> </v>
      </c>
      <c r="F20" s="87" t="str">
        <f>IF('SBSA Inf Conc'!F20="", " ", 'SBSA Inf Conc'!$C20*'SBSA Inf Conc'!F20*3.78)</f>
        <v xml:space="preserve"> </v>
      </c>
      <c r="G20" s="87" t="str">
        <f>IF('SBSA Inf Conc'!G20="", " ", 'SBSA Inf Conc'!$C20*'SBSA Inf Conc'!G20*3.78)</f>
        <v xml:space="preserve"> </v>
      </c>
      <c r="H20" s="87" t="str">
        <f>IF('SBSA Inf Conc'!H20="", " ", 'SBSA Inf Conc'!$C20*'SBSA Inf Conc'!H20*3.78)</f>
        <v xml:space="preserve"> </v>
      </c>
      <c r="I20" s="87" t="str">
        <f>IF('SBSA Inf Conc'!I20="", " ", 'SBSA Inf Conc'!$C20*'SBSA Inf Conc'!I20*3.78)</f>
        <v xml:space="preserve"> </v>
      </c>
      <c r="J20" s="87" t="str">
        <f>IF('SBSA Inf Conc'!J20="", " ", 'SBSA Inf Conc'!$C20*'SBSA Inf Conc'!J20*3.78)</f>
        <v xml:space="preserve"> </v>
      </c>
      <c r="K20" s="87" t="str">
        <f>IF('SBSA Inf Conc'!K20="", " ", 'SBSA Inf Conc'!$D20*'SBSA Inf Conc'!K20*3.78)</f>
        <v xml:space="preserve"> </v>
      </c>
      <c r="L20" s="87" t="str">
        <f>IF('SBSA Inf Conc'!L20="", " ", 'SBSA Inf Conc'!$C20*'SBSA Inf Conc'!L20*3.78)</f>
        <v xml:space="preserve"> </v>
      </c>
    </row>
    <row r="21" spans="1:18" ht="14.45" x14ac:dyDescent="0.3">
      <c r="A21" s="64">
        <f>'SBSA Inf Conc'!A21</f>
        <v>0</v>
      </c>
      <c r="B21" s="17">
        <f>'SBSA Inf Conc'!B21</f>
        <v>0</v>
      </c>
      <c r="C21" s="64">
        <f>'SBSA Inf Conc'!C21</f>
        <v>0</v>
      </c>
      <c r="D21" s="64">
        <f>'SBSA Inf Conc'!D21</f>
        <v>0</v>
      </c>
      <c r="E21" s="87" t="str">
        <f>IF(OR('SBSA Inf Conc'!E21="",'SBSA Inf Conc'!E21=0)," ",'SBSA Inf Conc'!$C21*'SBSA Inf Conc'!E21*3.78)</f>
        <v xml:space="preserve"> </v>
      </c>
      <c r="F21" s="87" t="str">
        <f>IF('SBSA Inf Conc'!F21="", " ", 'SBSA Inf Conc'!$C21*'SBSA Inf Conc'!F21*3.78)</f>
        <v xml:space="preserve"> </v>
      </c>
      <c r="G21" s="87" t="str">
        <f>IF('SBSA Inf Conc'!G21="", " ", 'SBSA Inf Conc'!$C21*'SBSA Inf Conc'!G21*3.78)</f>
        <v xml:space="preserve"> </v>
      </c>
      <c r="H21" s="87" t="str">
        <f>IF('SBSA Inf Conc'!H21="", " ", 'SBSA Inf Conc'!$C21*'SBSA Inf Conc'!H21*3.78)</f>
        <v xml:space="preserve"> </v>
      </c>
      <c r="I21" s="87" t="str">
        <f>IF('SBSA Inf Conc'!I21="", " ", 'SBSA Inf Conc'!$C21*'SBSA Inf Conc'!I21*3.78)</f>
        <v xml:space="preserve"> </v>
      </c>
      <c r="J21" s="87" t="str">
        <f>IF('SBSA Inf Conc'!J21="", " ", 'SBSA Inf Conc'!$C21*'SBSA Inf Conc'!J21*3.78)</f>
        <v xml:space="preserve"> </v>
      </c>
      <c r="K21" s="87" t="str">
        <f>IF('SBSA Inf Conc'!K21="", " ", 'SBSA Inf Conc'!$D21*'SBSA Inf Conc'!K21*3.78)</f>
        <v xml:space="preserve"> </v>
      </c>
      <c r="L21" s="87" t="str">
        <f>IF('SBSA Inf Conc'!L21="", " ", 'SBSA Inf Conc'!$C21*'SBSA Inf Conc'!L21*3.78)</f>
        <v xml:space="preserve"> </v>
      </c>
    </row>
    <row r="22" spans="1:18" ht="14.45" x14ac:dyDescent="0.3">
      <c r="A22" s="64">
        <f>'SBSA Inf Conc'!A22</f>
        <v>0</v>
      </c>
      <c r="B22" s="17">
        <f>'SBSA Inf Conc'!B22</f>
        <v>0</v>
      </c>
      <c r="C22" s="64">
        <f>'SBSA Inf Conc'!C22</f>
        <v>0</v>
      </c>
      <c r="D22" s="64">
        <f>'SBSA Inf Conc'!D22</f>
        <v>0</v>
      </c>
      <c r="E22" s="87" t="str">
        <f>IF(OR('SBSA Inf Conc'!E22="",'SBSA Inf Conc'!E22=0)," ",'SBSA Inf Conc'!$C22*'SBSA Inf Conc'!E22*3.78)</f>
        <v xml:space="preserve"> </v>
      </c>
      <c r="F22" s="87" t="str">
        <f>IF('SBSA Inf Conc'!F22="", " ", 'SBSA Inf Conc'!$C22*'SBSA Inf Conc'!F22*3.78)</f>
        <v xml:space="preserve"> </v>
      </c>
      <c r="G22" s="87" t="str">
        <f>IF('SBSA Inf Conc'!G22="", " ", 'SBSA Inf Conc'!$C22*'SBSA Inf Conc'!G22*3.78)</f>
        <v xml:space="preserve"> </v>
      </c>
      <c r="H22" s="87" t="str">
        <f>IF('SBSA Inf Conc'!H22="", " ", 'SBSA Inf Conc'!$C22*'SBSA Inf Conc'!H22*3.78)</f>
        <v xml:space="preserve"> </v>
      </c>
      <c r="I22" s="87" t="str">
        <f>IF('SBSA Inf Conc'!I22="", " ", 'SBSA Inf Conc'!$C22*'SBSA Inf Conc'!I22*3.78)</f>
        <v xml:space="preserve"> </v>
      </c>
      <c r="J22" s="87" t="str">
        <f>IF('SBSA Inf Conc'!J22="", " ", 'SBSA Inf Conc'!$C22*'SBSA Inf Conc'!J22*3.78)</f>
        <v xml:space="preserve"> </v>
      </c>
      <c r="K22" s="87" t="str">
        <f>IF('SBSA Inf Conc'!K22="", " ", 'SBSA Inf Conc'!$D22*'SBSA Inf Conc'!K22*3.78)</f>
        <v xml:space="preserve"> </v>
      </c>
      <c r="L22" s="87" t="str">
        <f>IF('SBSA Inf Conc'!L22="", " ", 'SBSA Inf Conc'!$C22*'SBSA Inf Conc'!L22*3.78)</f>
        <v xml:space="preserve"> </v>
      </c>
    </row>
    <row r="23" spans="1:18" ht="14.45" x14ac:dyDescent="0.3">
      <c r="A23" s="64">
        <f>'SBSA Inf Conc'!A23</f>
        <v>0</v>
      </c>
      <c r="B23" s="17">
        <f>'SBSA Inf Conc'!B23</f>
        <v>0</v>
      </c>
      <c r="C23" s="64">
        <f>'SBSA Inf Conc'!C23</f>
        <v>0</v>
      </c>
      <c r="D23" s="64">
        <f>'SBSA Inf Conc'!D23</f>
        <v>0</v>
      </c>
      <c r="E23" s="87" t="str">
        <f>IF(OR('SBSA Inf Conc'!E23="",'SBSA Inf Conc'!E23=0)," ",'SBSA Inf Conc'!$C23*'SBSA Inf Conc'!E23*3.78)</f>
        <v xml:space="preserve"> </v>
      </c>
      <c r="F23" s="87" t="str">
        <f>IF('SBSA Inf Conc'!F23="", " ", 'SBSA Inf Conc'!$C23*'SBSA Inf Conc'!F23*3.78)</f>
        <v xml:space="preserve"> </v>
      </c>
      <c r="G23" s="87" t="str">
        <f>IF('SBSA Inf Conc'!G23="", " ", 'SBSA Inf Conc'!$C23*'SBSA Inf Conc'!G23*3.78)</f>
        <v xml:space="preserve"> </v>
      </c>
      <c r="H23" s="87" t="str">
        <f>IF('SBSA Inf Conc'!H23="", " ", 'SBSA Inf Conc'!$C23*'SBSA Inf Conc'!H23*3.78)</f>
        <v xml:space="preserve"> </v>
      </c>
      <c r="I23" s="87" t="str">
        <f>IF('SBSA Inf Conc'!I23="", " ", 'SBSA Inf Conc'!$C23*'SBSA Inf Conc'!I23*3.78)</f>
        <v xml:space="preserve"> </v>
      </c>
      <c r="J23" s="87" t="str">
        <f>IF('SBSA Inf Conc'!J23="", " ", 'SBSA Inf Conc'!$C23*'SBSA Inf Conc'!J23*3.78)</f>
        <v xml:space="preserve"> </v>
      </c>
      <c r="K23" s="87" t="str">
        <f>IF('SBSA Inf Conc'!K23="", " ", 'SBSA Inf Conc'!$D23*'SBSA Inf Conc'!K23*3.78)</f>
        <v xml:space="preserve"> </v>
      </c>
      <c r="L23" s="87" t="str">
        <f>IF('SBSA Inf Conc'!L23="", " ", 'SBSA Inf Conc'!$C23*'SBSA Inf Conc'!L23*3.78)</f>
        <v xml:space="preserve"> </v>
      </c>
    </row>
    <row r="24" spans="1:18" ht="14.45" x14ac:dyDescent="0.3">
      <c r="A24" s="64">
        <f>'SBSA Inf Conc'!A24</f>
        <v>0</v>
      </c>
      <c r="B24" s="17">
        <f>'SBSA Inf Conc'!B24</f>
        <v>0</v>
      </c>
      <c r="C24" s="64">
        <f>'SBSA Inf Conc'!C24</f>
        <v>0</v>
      </c>
      <c r="D24" s="64">
        <f>'SBSA Inf Conc'!D24</f>
        <v>0</v>
      </c>
      <c r="E24" s="87" t="str">
        <f>IF(OR('SBSA Inf Conc'!E24="",'SBSA Inf Conc'!E24=0)," ",'SBSA Inf Conc'!$C24*'SBSA Inf Conc'!E24*3.78)</f>
        <v xml:space="preserve"> </v>
      </c>
      <c r="F24" s="87" t="str">
        <f>IF('SBSA Inf Conc'!F24="", " ", 'SBSA Inf Conc'!$C24*'SBSA Inf Conc'!F24*3.78)</f>
        <v xml:space="preserve"> </v>
      </c>
      <c r="G24" s="87" t="str">
        <f>IF('SBSA Inf Conc'!G24="", " ", 'SBSA Inf Conc'!$C24*'SBSA Inf Conc'!G24*3.78)</f>
        <v xml:space="preserve"> </v>
      </c>
      <c r="H24" s="87" t="str">
        <f>IF('SBSA Inf Conc'!H24="", " ", 'SBSA Inf Conc'!$C24*'SBSA Inf Conc'!H24*3.78)</f>
        <v xml:space="preserve"> </v>
      </c>
      <c r="I24" s="87" t="str">
        <f>IF('SBSA Inf Conc'!I24="", " ", 'SBSA Inf Conc'!$C24*'SBSA Inf Conc'!I24*3.78)</f>
        <v xml:space="preserve"> </v>
      </c>
      <c r="J24" s="87" t="str">
        <f>IF('SBSA Inf Conc'!J24="", " ", 'SBSA Inf Conc'!$C24*'SBSA Inf Conc'!J24*3.78)</f>
        <v xml:space="preserve"> </v>
      </c>
      <c r="K24" s="87" t="str">
        <f>IF('SBSA Inf Conc'!K24="", " ", 'SBSA Inf Conc'!$D24*'SBSA Inf Conc'!K24*3.78)</f>
        <v xml:space="preserve"> </v>
      </c>
      <c r="L24" s="87" t="str">
        <f>IF('SBSA Inf Conc'!L24="", " ", 'SBSA Inf Conc'!$C24*'SBSA Inf Conc'!L24*3.78)</f>
        <v xml:space="preserve"> </v>
      </c>
    </row>
    <row r="25" spans="1:18" ht="14.45" x14ac:dyDescent="0.3">
      <c r="A25" s="64">
        <f>'SBSA Inf Conc'!A25</f>
        <v>0</v>
      </c>
      <c r="B25" s="17">
        <f>'SBSA Inf Conc'!B25</f>
        <v>0</v>
      </c>
      <c r="C25" s="64">
        <f>'SBSA Inf Conc'!C25</f>
        <v>0</v>
      </c>
      <c r="D25" s="64">
        <f>'SBSA Inf Conc'!D25</f>
        <v>0</v>
      </c>
      <c r="E25" s="87" t="str">
        <f>IF(OR('SBSA Inf Conc'!E25="",'SBSA Inf Conc'!E25=0)," ",'SBSA Inf Conc'!$C25*'SBSA Inf Conc'!E25*3.78)</f>
        <v xml:space="preserve"> </v>
      </c>
      <c r="F25" s="87" t="str">
        <f>IF('SBSA Inf Conc'!F25="", " ", 'SBSA Inf Conc'!$C25*'SBSA Inf Conc'!F25*3.78)</f>
        <v xml:space="preserve"> </v>
      </c>
      <c r="G25" s="87" t="str">
        <f>IF('SBSA Inf Conc'!G25="", " ", 'SBSA Inf Conc'!$C25*'SBSA Inf Conc'!G25*3.78)</f>
        <v xml:space="preserve"> </v>
      </c>
      <c r="H25" s="87" t="str">
        <f>IF('SBSA Inf Conc'!H25="", " ", 'SBSA Inf Conc'!$C25*'SBSA Inf Conc'!H25*3.78)</f>
        <v xml:space="preserve"> </v>
      </c>
      <c r="I25" s="87" t="str">
        <f>IF('SBSA Inf Conc'!I25="", " ", 'SBSA Inf Conc'!$C25*'SBSA Inf Conc'!I25*3.78)</f>
        <v xml:space="preserve"> </v>
      </c>
      <c r="J25" s="87" t="str">
        <f>IF('SBSA Inf Conc'!J25="", " ", 'SBSA Inf Conc'!$C25*'SBSA Inf Conc'!J25*3.78)</f>
        <v xml:space="preserve"> </v>
      </c>
      <c r="K25" s="87" t="str">
        <f>IF('SBSA Inf Conc'!K25="", " ", 'SBSA Inf Conc'!$D25*'SBSA Inf Conc'!K25*3.78)</f>
        <v xml:space="preserve"> </v>
      </c>
      <c r="L25" s="87" t="str">
        <f>IF('SBSA Inf Conc'!L25="", " ", 'SBSA Inf Conc'!$C25*'SBSA Inf Conc'!L25*3.78)</f>
        <v xml:space="preserve"> </v>
      </c>
    </row>
    <row r="26" spans="1:18" ht="14.45" x14ac:dyDescent="0.3">
      <c r="A26" s="64">
        <f>'SBSA Inf Conc'!A26</f>
        <v>0</v>
      </c>
      <c r="B26" s="17">
        <f>'SBSA Inf Conc'!B26</f>
        <v>0</v>
      </c>
      <c r="C26" s="64">
        <f>'SBSA Inf Conc'!C26</f>
        <v>0</v>
      </c>
      <c r="D26" s="64">
        <f>'SBSA Inf Conc'!D26</f>
        <v>0</v>
      </c>
      <c r="E26" s="87" t="str">
        <f>IF(OR('SBSA Inf Conc'!E26="",'SBSA Inf Conc'!E26=0)," ",'SBSA Inf Conc'!$C26*'SBSA Inf Conc'!E26*3.78)</f>
        <v xml:space="preserve"> </v>
      </c>
      <c r="F26" s="87" t="str">
        <f>IF('SBSA Inf Conc'!F26="", " ", 'SBSA Inf Conc'!$C26*'SBSA Inf Conc'!F26*3.78)</f>
        <v xml:space="preserve"> </v>
      </c>
      <c r="G26" s="87" t="str">
        <f>IF('SBSA Inf Conc'!G26="", " ", 'SBSA Inf Conc'!$C26*'SBSA Inf Conc'!G26*3.78)</f>
        <v xml:space="preserve"> </v>
      </c>
      <c r="H26" s="87" t="str">
        <f>IF('SBSA Inf Conc'!H26="", " ", 'SBSA Inf Conc'!$C26*'SBSA Inf Conc'!H26*3.78)</f>
        <v xml:space="preserve"> </v>
      </c>
      <c r="I26" s="87" t="str">
        <f>IF('SBSA Inf Conc'!I26="", " ", 'SBSA Inf Conc'!$C26*'SBSA Inf Conc'!I26*3.78)</f>
        <v xml:space="preserve"> </v>
      </c>
      <c r="J26" s="87" t="str">
        <f>IF('SBSA Inf Conc'!J26="", " ", 'SBSA Inf Conc'!$C26*'SBSA Inf Conc'!J26*3.78)</f>
        <v xml:space="preserve"> </v>
      </c>
      <c r="K26" s="87" t="str">
        <f>IF('SBSA Inf Conc'!K26="", " ", 'SBSA Inf Conc'!$D26*'SBSA Inf Conc'!K26*3.78)</f>
        <v xml:space="preserve"> </v>
      </c>
      <c r="L26" s="87" t="str">
        <f>IF('SBSA Inf Conc'!L26="", " ", 'SBSA Inf Conc'!$C26*'SBSA Inf Conc'!L26*3.78)</f>
        <v xml:space="preserve"> </v>
      </c>
    </row>
    <row r="27" spans="1:18" ht="14.25" customHeight="1" thickBot="1" x14ac:dyDescent="0.35"/>
    <row r="28" spans="1:18" ht="15.6" x14ac:dyDescent="0.3">
      <c r="A28" s="338" t="s">
        <v>159</v>
      </c>
      <c r="B28" s="335"/>
      <c r="C28" s="335"/>
      <c r="D28" s="335"/>
      <c r="E28" s="335"/>
      <c r="F28" s="335"/>
      <c r="G28" s="335"/>
      <c r="H28" s="335"/>
      <c r="I28" s="335"/>
      <c r="J28" s="335"/>
      <c r="K28" s="323"/>
      <c r="L28" s="323"/>
      <c r="M28" s="323"/>
      <c r="N28" s="323"/>
      <c r="O28" s="323"/>
      <c r="P28" s="323"/>
      <c r="Q28" s="323"/>
      <c r="R28" s="324"/>
    </row>
    <row r="29" spans="1:18" ht="14.45" x14ac:dyDescent="0.3">
      <c r="A29" s="336" t="s">
        <v>132</v>
      </c>
      <c r="B29" s="334"/>
      <c r="C29" s="334"/>
      <c r="D29" s="334"/>
      <c r="E29" s="334"/>
      <c r="F29" s="334"/>
      <c r="G29" s="334"/>
      <c r="H29" s="334"/>
      <c r="I29" s="334"/>
      <c r="J29" s="334"/>
      <c r="K29" s="322"/>
      <c r="L29" s="322"/>
      <c r="M29" s="322"/>
      <c r="N29" s="322"/>
      <c r="O29" s="322"/>
      <c r="P29" s="322"/>
      <c r="Q29" s="322"/>
      <c r="R29" s="326"/>
    </row>
    <row r="30" spans="1:18" ht="14.45" x14ac:dyDescent="0.3">
      <c r="A30" s="336" t="s">
        <v>108</v>
      </c>
      <c r="B30" s="334"/>
      <c r="C30" s="334"/>
      <c r="D30" s="334"/>
      <c r="E30" s="334"/>
      <c r="F30" s="334"/>
      <c r="G30" s="334"/>
      <c r="H30" s="334"/>
      <c r="I30" s="334"/>
      <c r="J30" s="334"/>
      <c r="K30" s="322"/>
      <c r="L30" s="322"/>
      <c r="M30" s="322"/>
      <c r="N30" s="322"/>
      <c r="O30" s="322"/>
      <c r="P30" s="322"/>
      <c r="Q30" s="322"/>
      <c r="R30" s="326"/>
    </row>
    <row r="31" spans="1:18" ht="14.45" x14ac:dyDescent="0.3">
      <c r="A31" s="336"/>
      <c r="B31" s="334"/>
      <c r="C31" s="334"/>
      <c r="D31" s="334"/>
      <c r="E31" s="334"/>
      <c r="F31" s="334"/>
      <c r="G31" s="334"/>
      <c r="H31" s="334"/>
      <c r="I31" s="334"/>
      <c r="J31" s="334"/>
      <c r="K31" s="322"/>
      <c r="L31" s="322"/>
      <c r="M31" s="322"/>
      <c r="N31" s="322"/>
      <c r="O31" s="322"/>
      <c r="P31" s="322"/>
      <c r="Q31" s="322"/>
      <c r="R31" s="326"/>
    </row>
    <row r="32" spans="1:18" ht="15.6" x14ac:dyDescent="0.3">
      <c r="A32" s="337" t="s">
        <v>99</v>
      </c>
      <c r="B32" s="322"/>
      <c r="C32" s="322"/>
      <c r="D32" s="322"/>
      <c r="E32" s="322"/>
      <c r="F32" s="322"/>
      <c r="G32" s="322"/>
      <c r="H32" s="322"/>
      <c r="I32" s="322"/>
      <c r="J32" s="322"/>
      <c r="K32" s="322"/>
      <c r="L32" s="322"/>
      <c r="M32" s="322"/>
      <c r="N32" s="322"/>
      <c r="O32" s="322"/>
      <c r="P32" s="322"/>
      <c r="Q32" s="322"/>
      <c r="R32" s="326"/>
    </row>
    <row r="33" spans="1:18" ht="14.45" x14ac:dyDescent="0.3">
      <c r="A33" s="331" t="s">
        <v>166</v>
      </c>
      <c r="B33" s="322"/>
      <c r="C33" s="322"/>
      <c r="D33" s="322"/>
      <c r="E33" s="322"/>
      <c r="F33" s="322"/>
      <c r="G33" s="322"/>
      <c r="H33" s="322"/>
      <c r="I33" s="322"/>
      <c r="J33" s="322"/>
      <c r="K33" s="322"/>
      <c r="L33" s="322"/>
      <c r="M33" s="322"/>
      <c r="N33" s="322"/>
      <c r="O33" s="322"/>
      <c r="P33" s="322"/>
      <c r="Q33" s="322"/>
      <c r="R33" s="326"/>
    </row>
    <row r="34" spans="1:18" ht="14.45" x14ac:dyDescent="0.3">
      <c r="A34" s="331" t="s">
        <v>167</v>
      </c>
      <c r="B34" s="322"/>
      <c r="C34" s="322"/>
      <c r="D34" s="322"/>
      <c r="E34" s="322"/>
      <c r="F34" s="322"/>
      <c r="G34" s="322"/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6"/>
    </row>
    <row r="35" spans="1:18" ht="14.45" x14ac:dyDescent="0.3">
      <c r="A35" s="331" t="s">
        <v>107</v>
      </c>
      <c r="B35" s="322"/>
      <c r="C35" s="322"/>
      <c r="D35" s="322"/>
      <c r="E35" s="322"/>
      <c r="F35" s="322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6"/>
    </row>
    <row r="36" spans="1:18" ht="14.45" x14ac:dyDescent="0.3">
      <c r="A36" s="325"/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322"/>
      <c r="M36" s="322"/>
      <c r="N36" s="322"/>
      <c r="O36" s="322"/>
      <c r="P36" s="322"/>
      <c r="Q36" s="322"/>
      <c r="R36" s="326"/>
    </row>
    <row r="37" spans="1:18" ht="15.6" x14ac:dyDescent="0.3">
      <c r="A37" s="337" t="s">
        <v>165</v>
      </c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6"/>
    </row>
    <row r="38" spans="1:18" ht="14.45" x14ac:dyDescent="0.3">
      <c r="A38" s="331" t="s">
        <v>170</v>
      </c>
      <c r="B38" s="322"/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6"/>
    </row>
    <row r="39" spans="1:18" ht="14.45" x14ac:dyDescent="0.3">
      <c r="A39" s="332" t="s">
        <v>169</v>
      </c>
      <c r="B39" s="333"/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22"/>
      <c r="P39" s="322"/>
      <c r="Q39" s="322"/>
      <c r="R39" s="326"/>
    </row>
    <row r="40" spans="1:18" ht="15.75" thickBot="1" x14ac:dyDescent="0.3">
      <c r="A40" s="329" t="s">
        <v>168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27"/>
      <c r="P40" s="327"/>
      <c r="Q40" s="327"/>
      <c r="R40" s="328"/>
    </row>
  </sheetData>
  <sheetProtection formatCells="0" formatColumns="0" formatRows="0" insertRows="0"/>
  <mergeCells count="1">
    <mergeCell ref="C5:D5"/>
  </mergeCells>
  <conditionalFormatting sqref="A7:L26">
    <cfRule type="containsBlanks" dxfId="608" priority="8">
      <formula>LEN(TRIM(A7))=0</formula>
    </cfRule>
  </conditionalFormatting>
  <conditionalFormatting sqref="E7:L26">
    <cfRule type="cellIs" dxfId="607" priority="3" operator="equal">
      <formula>0</formula>
    </cfRule>
    <cfRule type="containsErrors" dxfId="606" priority="9">
      <formula>ISERROR(E7)</formula>
    </cfRule>
  </conditionalFormatting>
  <pageMargins left="0.7" right="0.7" top="0.75" bottom="0.75" header="0.3" footer="0.3"/>
  <pageSetup scale="57" orientation="portrait" horizontalDpi="300" verticalDpi="300" r:id="rId1"/>
  <headerFooter>
    <oddFooter>&amp;R&amp;8&amp;Z&amp;F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9"/>
  <sheetViews>
    <sheetView zoomScale="90" zoomScaleNormal="90" workbookViewId="0">
      <pane xSplit="2" ySplit="6" topLeftCell="C44" activePane="bottomRight" state="frozen"/>
      <selection activeCell="M5" sqref="M5:N5"/>
      <selection pane="topRight" activeCell="M5" sqref="M5:N5"/>
      <selection pane="bottomLeft" activeCell="M5" sqref="M5:N5"/>
      <selection pane="bottomRight" activeCell="K58" sqref="K58"/>
    </sheetView>
  </sheetViews>
  <sheetFormatPr defaultRowHeight="15" x14ac:dyDescent="0.25"/>
  <cols>
    <col min="1" max="1" width="12.42578125" customWidth="1"/>
    <col min="2" max="2" width="10.42578125" customWidth="1"/>
    <col min="3" max="3" width="9.42578125" style="18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41" customWidth="1"/>
    <col min="10" max="10" width="7.7109375" style="42" customWidth="1"/>
    <col min="11" max="11" width="7.85546875" style="4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28515625" customWidth="1"/>
    <col min="17" max="17" width="6" customWidth="1"/>
    <col min="18" max="18" width="4.85546875" customWidth="1"/>
    <col min="19" max="20" width="5.42578125" bestFit="1" customWidth="1"/>
    <col min="21" max="21" width="6" style="51" bestFit="1" customWidth="1"/>
  </cols>
  <sheetData>
    <row r="1" spans="1:21" ht="24" thickBot="1" x14ac:dyDescent="0.4">
      <c r="A1" s="43" t="s">
        <v>93</v>
      </c>
      <c r="E1" s="43"/>
      <c r="F1" s="43"/>
      <c r="G1" s="43"/>
      <c r="H1" s="43"/>
      <c r="I1" s="43"/>
      <c r="J1" s="66"/>
      <c r="K1" s="66"/>
      <c r="L1" s="43"/>
      <c r="M1" s="43"/>
      <c r="N1" s="52"/>
      <c r="O1" s="24"/>
      <c r="P1" s="24"/>
      <c r="Q1" s="24"/>
      <c r="R1" s="24"/>
      <c r="S1" s="24"/>
      <c r="T1" s="24"/>
      <c r="U1" s="52"/>
    </row>
    <row r="2" spans="1:21" s="23" customFormat="1" ht="18.75" x14ac:dyDescent="0.3">
      <c r="A2" s="88" t="str">
        <f>'SBSA Inf Conc'!A2</f>
        <v>South Bayside System Authority</v>
      </c>
      <c r="B2" s="28"/>
      <c r="C2" s="28"/>
      <c r="D2" s="89"/>
      <c r="E2" s="89"/>
      <c r="F2" s="89"/>
      <c r="G2" s="89"/>
      <c r="H2" s="89"/>
      <c r="I2" s="89"/>
      <c r="J2" s="99"/>
      <c r="K2" s="69"/>
      <c r="L2" s="16"/>
      <c r="M2" s="16"/>
      <c r="N2" s="16"/>
      <c r="O2" s="16"/>
      <c r="P2" s="16"/>
      <c r="Q2" s="16"/>
      <c r="R2" s="16"/>
      <c r="S2" s="10"/>
      <c r="U2" s="53"/>
    </row>
    <row r="3" spans="1:21" s="23" customFormat="1" ht="19.5" thickBot="1" x14ac:dyDescent="0.35">
      <c r="A3" s="91" t="str">
        <f>'SBSA Inf Conc'!A3</f>
        <v>Bob Wandro (650) 832-6238</v>
      </c>
      <c r="B3" s="29"/>
      <c r="C3" s="29"/>
      <c r="D3" s="92"/>
      <c r="E3" s="92"/>
      <c r="F3" s="92"/>
      <c r="G3" s="92"/>
      <c r="H3" s="92"/>
      <c r="I3" s="92"/>
      <c r="J3" s="102"/>
      <c r="K3" s="69"/>
      <c r="L3" s="16"/>
      <c r="M3" s="16"/>
      <c r="N3" s="16"/>
      <c r="O3" s="16"/>
      <c r="P3" s="16"/>
      <c r="Q3" s="16"/>
      <c r="R3" s="16"/>
      <c r="S3" s="10"/>
      <c r="U3" s="53"/>
    </row>
    <row r="4" spans="1:21" ht="19.5" thickBot="1" x14ac:dyDescent="0.35">
      <c r="C4" s="19"/>
      <c r="D4" s="21"/>
      <c r="E4" s="21"/>
      <c r="F4" s="21"/>
      <c r="G4" s="21"/>
      <c r="H4" s="21"/>
      <c r="I4" s="40"/>
      <c r="J4" s="72"/>
      <c r="K4" s="72"/>
      <c r="L4" s="21"/>
      <c r="M4" s="21"/>
      <c r="N4" s="21"/>
      <c r="O4" s="21"/>
      <c r="P4" s="21"/>
      <c r="Q4" s="21"/>
      <c r="R4" s="21"/>
    </row>
    <row r="5" spans="1:21" ht="39" x14ac:dyDescent="0.25">
      <c r="A5" s="430" t="s">
        <v>178</v>
      </c>
      <c r="B5" s="426" t="s">
        <v>0</v>
      </c>
      <c r="C5" s="428" t="s">
        <v>62</v>
      </c>
      <c r="D5" s="502" t="s">
        <v>13</v>
      </c>
      <c r="E5" s="503"/>
      <c r="F5" s="434" t="s">
        <v>50</v>
      </c>
      <c r="G5" s="435" t="s">
        <v>150</v>
      </c>
      <c r="H5" s="436" t="s">
        <v>51</v>
      </c>
      <c r="I5" s="441" t="s">
        <v>149</v>
      </c>
      <c r="J5" s="444" t="s">
        <v>148</v>
      </c>
      <c r="K5" s="444" t="s">
        <v>151</v>
      </c>
      <c r="L5" s="436" t="s">
        <v>52</v>
      </c>
      <c r="M5" s="436" t="s">
        <v>59</v>
      </c>
      <c r="N5" s="436" t="s">
        <v>53</v>
      </c>
      <c r="O5" s="436" t="s">
        <v>152</v>
      </c>
      <c r="P5" s="436" t="s">
        <v>171</v>
      </c>
      <c r="Q5" s="504" t="s">
        <v>173</v>
      </c>
      <c r="R5" s="505"/>
      <c r="S5" s="504" t="s">
        <v>174</v>
      </c>
      <c r="T5" s="505"/>
      <c r="U5" s="443" t="s">
        <v>55</v>
      </c>
    </row>
    <row r="6" spans="1:21" ht="28.5" x14ac:dyDescent="0.25">
      <c r="A6" s="431"/>
      <c r="B6" s="427" t="s">
        <v>33</v>
      </c>
      <c r="C6" s="429"/>
      <c r="D6" s="432" t="s">
        <v>14</v>
      </c>
      <c r="E6" s="433" t="s">
        <v>10</v>
      </c>
      <c r="F6" s="448" t="s">
        <v>37</v>
      </c>
      <c r="G6" s="449" t="s">
        <v>16</v>
      </c>
      <c r="H6" s="437"/>
      <c r="I6" s="442"/>
      <c r="J6" s="445"/>
      <c r="K6" s="445"/>
      <c r="L6" s="437"/>
      <c r="M6" s="437"/>
      <c r="N6" s="437"/>
      <c r="O6" s="437"/>
      <c r="P6" s="447" t="s">
        <v>92</v>
      </c>
      <c r="Q6" s="450" t="s">
        <v>11</v>
      </c>
      <c r="R6" s="438" t="s">
        <v>12</v>
      </c>
      <c r="S6" s="446" t="s">
        <v>11</v>
      </c>
      <c r="T6" s="446" t="s">
        <v>12</v>
      </c>
      <c r="U6" s="439"/>
    </row>
    <row r="7" spans="1:21" s="53" customFormat="1" ht="16.5" customHeight="1" x14ac:dyDescent="0.25">
      <c r="A7" s="17" t="s">
        <v>195</v>
      </c>
      <c r="B7" s="116">
        <v>41103</v>
      </c>
      <c r="C7" s="20" t="s">
        <v>194</v>
      </c>
      <c r="D7" s="122">
        <v>12.85</v>
      </c>
      <c r="E7" s="122">
        <v>17.7</v>
      </c>
      <c r="F7" s="81">
        <f t="shared" ref="F7:F18" si="0">SUM(H7,J7,K7)</f>
        <v>41.55</v>
      </c>
      <c r="G7" s="64">
        <f t="shared" ref="G7:G18" si="1">SUM(I7:K7)</f>
        <v>40.549999999999997</v>
      </c>
      <c r="H7" s="123">
        <v>41</v>
      </c>
      <c r="I7" s="122">
        <v>40</v>
      </c>
      <c r="J7" s="123">
        <v>0.4</v>
      </c>
      <c r="K7" s="122">
        <v>0.15</v>
      </c>
      <c r="L7" s="123"/>
      <c r="M7" s="131"/>
      <c r="N7" s="123">
        <v>3.1</v>
      </c>
      <c r="O7" s="122">
        <v>3.3</v>
      </c>
      <c r="P7" s="123">
        <v>2.8</v>
      </c>
      <c r="Q7" s="122">
        <v>7.2</v>
      </c>
      <c r="R7" s="122">
        <v>7.2</v>
      </c>
      <c r="S7" s="123">
        <v>23.7</v>
      </c>
      <c r="T7" s="123">
        <v>23.7</v>
      </c>
      <c r="U7" s="122">
        <v>5.3</v>
      </c>
    </row>
    <row r="8" spans="1:21" s="53" customFormat="1" ht="16.5" customHeight="1" x14ac:dyDescent="0.25">
      <c r="A8" s="17" t="s">
        <v>195</v>
      </c>
      <c r="B8" s="116">
        <v>41117</v>
      </c>
      <c r="C8" s="20" t="s">
        <v>194</v>
      </c>
      <c r="D8" s="122">
        <v>15.22</v>
      </c>
      <c r="E8" s="122">
        <v>21</v>
      </c>
      <c r="F8" s="81">
        <f t="shared" si="0"/>
        <v>39.96</v>
      </c>
      <c r="G8" s="64">
        <f t="shared" si="1"/>
        <v>38.96</v>
      </c>
      <c r="H8" s="123">
        <v>39</v>
      </c>
      <c r="I8" s="122">
        <v>38</v>
      </c>
      <c r="J8" s="123">
        <v>0.33</v>
      </c>
      <c r="K8" s="122">
        <v>0.63</v>
      </c>
      <c r="L8" s="123"/>
      <c r="M8" s="131"/>
      <c r="N8" s="123">
        <v>3.5</v>
      </c>
      <c r="O8" s="122">
        <v>3.4</v>
      </c>
      <c r="P8" s="123">
        <v>3.5</v>
      </c>
      <c r="Q8" s="122">
        <v>7.1</v>
      </c>
      <c r="R8" s="122">
        <v>7.1</v>
      </c>
      <c r="S8" s="123">
        <v>24.5</v>
      </c>
      <c r="T8" s="123">
        <v>24.5</v>
      </c>
      <c r="U8" s="122">
        <v>6</v>
      </c>
    </row>
    <row r="9" spans="1:21" s="53" customFormat="1" ht="16.5" customHeight="1" x14ac:dyDescent="0.25">
      <c r="A9" s="17" t="s">
        <v>195</v>
      </c>
      <c r="B9" s="116">
        <v>41135</v>
      </c>
      <c r="C9" s="20" t="s">
        <v>194</v>
      </c>
      <c r="D9" s="122">
        <v>9.5299999999999994</v>
      </c>
      <c r="E9" s="122">
        <v>20.6</v>
      </c>
      <c r="F9" s="81">
        <f t="shared" si="0"/>
        <v>39.69</v>
      </c>
      <c r="G9" s="64">
        <f t="shared" si="1"/>
        <v>37.69</v>
      </c>
      <c r="H9" s="123">
        <v>39</v>
      </c>
      <c r="I9" s="122">
        <v>37</v>
      </c>
      <c r="J9" s="123">
        <v>0.44</v>
      </c>
      <c r="K9" s="122">
        <v>0.25</v>
      </c>
      <c r="L9" s="123">
        <v>28</v>
      </c>
      <c r="M9" s="131"/>
      <c r="N9" s="123">
        <v>3.8</v>
      </c>
      <c r="O9" s="122">
        <v>3.5</v>
      </c>
      <c r="P9" s="123">
        <v>3.8</v>
      </c>
      <c r="Q9" s="122">
        <v>7.1</v>
      </c>
      <c r="R9" s="122">
        <v>7.1</v>
      </c>
      <c r="S9" s="123">
        <v>24.6</v>
      </c>
      <c r="T9" s="123">
        <v>24.6</v>
      </c>
      <c r="U9" s="122">
        <v>7.6</v>
      </c>
    </row>
    <row r="10" spans="1:21" s="53" customFormat="1" ht="16.5" customHeight="1" x14ac:dyDescent="0.25">
      <c r="A10" s="17" t="s">
        <v>195</v>
      </c>
      <c r="B10" s="116">
        <v>41143</v>
      </c>
      <c r="C10" s="20" t="s">
        <v>194</v>
      </c>
      <c r="D10" s="122">
        <v>14.32</v>
      </c>
      <c r="E10" s="122">
        <v>23.8</v>
      </c>
      <c r="F10" s="81">
        <f t="shared" si="0"/>
        <v>42.99</v>
      </c>
      <c r="G10" s="64">
        <f t="shared" si="1"/>
        <v>40.99</v>
      </c>
      <c r="H10" s="123">
        <v>42</v>
      </c>
      <c r="I10" s="122">
        <v>40</v>
      </c>
      <c r="J10" s="123">
        <v>0.25</v>
      </c>
      <c r="K10" s="122">
        <v>0.74</v>
      </c>
      <c r="L10" s="123">
        <v>38</v>
      </c>
      <c r="M10" s="131"/>
      <c r="N10" s="123">
        <v>3.6</v>
      </c>
      <c r="O10" s="122">
        <v>3.4</v>
      </c>
      <c r="P10" s="123">
        <v>3.5</v>
      </c>
      <c r="Q10" s="122">
        <v>7.1</v>
      </c>
      <c r="R10" s="122">
        <v>7.1</v>
      </c>
      <c r="S10" s="123">
        <v>24.7</v>
      </c>
      <c r="T10" s="123">
        <v>24.7</v>
      </c>
      <c r="U10" s="122">
        <v>3.5</v>
      </c>
    </row>
    <row r="11" spans="1:21" s="60" customFormat="1" ht="16.5" customHeight="1" x14ac:dyDescent="0.25">
      <c r="A11" s="17" t="s">
        <v>195</v>
      </c>
      <c r="B11" s="116">
        <v>41165</v>
      </c>
      <c r="C11" s="20" t="s">
        <v>194</v>
      </c>
      <c r="D11" s="122">
        <v>12.15</v>
      </c>
      <c r="E11" s="122">
        <v>21.4</v>
      </c>
      <c r="F11" s="81">
        <f t="shared" si="0"/>
        <v>43.71</v>
      </c>
      <c r="G11" s="64">
        <f t="shared" si="1"/>
        <v>41.71</v>
      </c>
      <c r="H11" s="123">
        <v>43</v>
      </c>
      <c r="I11" s="122">
        <v>41</v>
      </c>
      <c r="J11" s="123">
        <v>0.42</v>
      </c>
      <c r="K11" s="122">
        <v>0.28999999999999998</v>
      </c>
      <c r="L11" s="123">
        <v>44</v>
      </c>
      <c r="M11" s="131"/>
      <c r="N11" s="123">
        <v>3.9</v>
      </c>
      <c r="O11" s="122">
        <v>3.3</v>
      </c>
      <c r="P11" s="123">
        <v>4.4000000000000004</v>
      </c>
      <c r="Q11" s="122">
        <v>7.1</v>
      </c>
      <c r="R11" s="122">
        <v>7.1</v>
      </c>
      <c r="S11" s="123">
        <v>24.4</v>
      </c>
      <c r="T11" s="123">
        <v>24.4</v>
      </c>
      <c r="U11" s="122">
        <v>4.8</v>
      </c>
    </row>
    <row r="12" spans="1:21" s="61" customFormat="1" ht="16.5" customHeight="1" x14ac:dyDescent="0.25">
      <c r="A12" s="17" t="s">
        <v>195</v>
      </c>
      <c r="B12" s="116">
        <v>41172</v>
      </c>
      <c r="C12" s="20" t="s">
        <v>194</v>
      </c>
      <c r="D12" s="122">
        <v>13.01</v>
      </c>
      <c r="E12" s="122">
        <v>20.399999999999999</v>
      </c>
      <c r="F12" s="81">
        <f t="shared" si="0"/>
        <v>43.6</v>
      </c>
      <c r="G12" s="196">
        <f t="shared" si="1"/>
        <v>43.6</v>
      </c>
      <c r="H12" s="123">
        <v>43</v>
      </c>
      <c r="I12" s="122">
        <v>43</v>
      </c>
      <c r="J12" s="123">
        <v>0.24</v>
      </c>
      <c r="K12" s="122">
        <v>0.36</v>
      </c>
      <c r="L12" s="123">
        <v>43</v>
      </c>
      <c r="M12" s="131"/>
      <c r="N12" s="123">
        <v>3.4</v>
      </c>
      <c r="O12" s="122">
        <v>3.1</v>
      </c>
      <c r="P12" s="123">
        <v>10</v>
      </c>
      <c r="Q12" s="122">
        <v>7.1</v>
      </c>
      <c r="R12" s="122">
        <v>7.1</v>
      </c>
      <c r="S12" s="123">
        <v>23.7</v>
      </c>
      <c r="T12" s="123">
        <v>23.7</v>
      </c>
      <c r="U12" s="122">
        <v>4.2</v>
      </c>
    </row>
    <row r="13" spans="1:21" s="61" customFormat="1" ht="16.5" customHeight="1" x14ac:dyDescent="0.25">
      <c r="A13" s="17" t="s">
        <v>196</v>
      </c>
      <c r="B13" s="116">
        <v>41185</v>
      </c>
      <c r="C13" s="20" t="s">
        <v>194</v>
      </c>
      <c r="D13" s="122">
        <v>13.1</v>
      </c>
      <c r="E13" s="122">
        <v>17.8</v>
      </c>
      <c r="F13" s="81">
        <f t="shared" si="0"/>
        <v>39.65</v>
      </c>
      <c r="G13" s="64">
        <f t="shared" si="1"/>
        <v>41.65</v>
      </c>
      <c r="H13" s="123">
        <v>39</v>
      </c>
      <c r="I13" s="122">
        <v>41</v>
      </c>
      <c r="J13" s="123">
        <v>0.35</v>
      </c>
      <c r="K13" s="122">
        <v>0.3</v>
      </c>
      <c r="L13" s="123">
        <v>37</v>
      </c>
      <c r="M13" s="131"/>
      <c r="N13" s="123">
        <v>3.8</v>
      </c>
      <c r="O13" s="122">
        <v>3.1</v>
      </c>
      <c r="P13" s="123">
        <v>3.3</v>
      </c>
      <c r="Q13" s="122">
        <v>7</v>
      </c>
      <c r="R13" s="122">
        <v>7</v>
      </c>
      <c r="S13" s="123">
        <v>24.4</v>
      </c>
      <c r="T13" s="123">
        <v>24.4</v>
      </c>
      <c r="U13" s="122">
        <v>3</v>
      </c>
    </row>
    <row r="14" spans="1:21" s="61" customFormat="1" ht="16.5" customHeight="1" x14ac:dyDescent="0.25">
      <c r="A14" s="17" t="s">
        <v>196</v>
      </c>
      <c r="B14" s="116">
        <v>41191</v>
      </c>
      <c r="C14" s="20" t="s">
        <v>194</v>
      </c>
      <c r="D14" s="122">
        <v>13.05</v>
      </c>
      <c r="E14" s="122">
        <v>17.7</v>
      </c>
      <c r="F14" s="81">
        <f t="shared" si="0"/>
        <v>44.569999999999993</v>
      </c>
      <c r="G14" s="64">
        <f t="shared" si="1"/>
        <v>38.569999999999993</v>
      </c>
      <c r="H14" s="123">
        <v>44</v>
      </c>
      <c r="I14" s="122">
        <v>38</v>
      </c>
      <c r="J14" s="123">
        <v>0.41</v>
      </c>
      <c r="K14" s="122">
        <v>0.16</v>
      </c>
      <c r="L14" s="123">
        <v>41</v>
      </c>
      <c r="M14" s="131"/>
      <c r="N14" s="123">
        <v>3.1</v>
      </c>
      <c r="O14" s="122">
        <v>2.6</v>
      </c>
      <c r="P14" s="123">
        <v>5.3</v>
      </c>
      <c r="Q14" s="122">
        <v>7.1</v>
      </c>
      <c r="R14" s="122">
        <v>7.1</v>
      </c>
      <c r="S14" s="123">
        <v>23.9</v>
      </c>
      <c r="T14" s="123">
        <v>23.9</v>
      </c>
      <c r="U14" s="122">
        <v>2.4</v>
      </c>
    </row>
    <row r="15" spans="1:21" s="53" customFormat="1" ht="16.5" customHeight="1" x14ac:dyDescent="0.25">
      <c r="A15" s="17" t="s">
        <v>196</v>
      </c>
      <c r="B15" s="116">
        <v>41220</v>
      </c>
      <c r="C15" s="20" t="s">
        <v>194</v>
      </c>
      <c r="D15" s="122">
        <v>13.16</v>
      </c>
      <c r="E15" s="122">
        <v>20.399999999999999</v>
      </c>
      <c r="F15" s="81">
        <f t="shared" si="0"/>
        <v>43.79</v>
      </c>
      <c r="G15" s="64">
        <f t="shared" si="1"/>
        <v>42.79</v>
      </c>
      <c r="H15" s="123">
        <v>43</v>
      </c>
      <c r="I15" s="122">
        <v>42</v>
      </c>
      <c r="J15" s="123">
        <v>0.6</v>
      </c>
      <c r="K15" s="122">
        <v>0.19</v>
      </c>
      <c r="L15" s="123">
        <v>50</v>
      </c>
      <c r="M15" s="131"/>
      <c r="N15" s="186">
        <v>3</v>
      </c>
      <c r="O15" s="197">
        <v>3</v>
      </c>
      <c r="P15" s="123">
        <v>2.5</v>
      </c>
      <c r="Q15" s="122">
        <v>7.1</v>
      </c>
      <c r="R15" s="122">
        <v>7.1</v>
      </c>
      <c r="S15" s="123">
        <v>23.1</v>
      </c>
      <c r="T15" s="123">
        <v>23.1</v>
      </c>
      <c r="U15" s="122">
        <v>4</v>
      </c>
    </row>
    <row r="16" spans="1:21" s="61" customFormat="1" ht="16.5" customHeight="1" x14ac:dyDescent="0.25">
      <c r="A16" s="17" t="s">
        <v>196</v>
      </c>
      <c r="B16" s="116">
        <v>41233</v>
      </c>
      <c r="C16" s="20" t="s">
        <v>194</v>
      </c>
      <c r="D16" s="122">
        <v>13.41</v>
      </c>
      <c r="E16" s="122">
        <v>20.399999999999999</v>
      </c>
      <c r="F16" s="81">
        <f t="shared" si="0"/>
        <v>40.97</v>
      </c>
      <c r="G16" s="64">
        <f t="shared" si="1"/>
        <v>39.97</v>
      </c>
      <c r="H16" s="123">
        <v>40</v>
      </c>
      <c r="I16" s="122">
        <v>39</v>
      </c>
      <c r="J16" s="123">
        <v>0.74</v>
      </c>
      <c r="K16" s="122">
        <v>0.23</v>
      </c>
      <c r="L16" s="123">
        <v>45</v>
      </c>
      <c r="M16" s="131"/>
      <c r="N16" s="123">
        <v>2.8</v>
      </c>
      <c r="O16" s="122">
        <v>2.8</v>
      </c>
      <c r="P16" s="123">
        <v>2.5</v>
      </c>
      <c r="Q16" s="122">
        <v>7.2</v>
      </c>
      <c r="R16" s="122">
        <v>7.2</v>
      </c>
      <c r="S16" s="123">
        <v>21.8</v>
      </c>
      <c r="T16" s="123">
        <v>21.8</v>
      </c>
      <c r="U16" s="122">
        <v>5.2</v>
      </c>
    </row>
    <row r="17" spans="1:21" s="61" customFormat="1" ht="16.5" customHeight="1" x14ac:dyDescent="0.25">
      <c r="A17" s="17" t="s">
        <v>196</v>
      </c>
      <c r="B17" s="116">
        <v>41254</v>
      </c>
      <c r="C17" s="20" t="s">
        <v>194</v>
      </c>
      <c r="D17" s="122">
        <v>15.23</v>
      </c>
      <c r="E17" s="122">
        <v>17.05</v>
      </c>
      <c r="F17" s="81">
        <f t="shared" si="0"/>
        <v>39.230000000000004</v>
      </c>
      <c r="G17" s="64">
        <f t="shared" si="1"/>
        <v>36.230000000000004</v>
      </c>
      <c r="H17" s="123">
        <v>37</v>
      </c>
      <c r="I17" s="122">
        <v>34</v>
      </c>
      <c r="J17" s="123">
        <v>2.1</v>
      </c>
      <c r="K17" s="122">
        <v>0.13</v>
      </c>
      <c r="L17" s="123">
        <v>41</v>
      </c>
      <c r="M17" s="131"/>
      <c r="N17" s="123">
        <v>3.4</v>
      </c>
      <c r="O17" s="122">
        <v>3.1</v>
      </c>
      <c r="P17" s="123">
        <v>2.2999999999999998</v>
      </c>
      <c r="Q17" s="122">
        <v>7.2</v>
      </c>
      <c r="R17" s="122">
        <v>7.2</v>
      </c>
      <c r="S17" s="123">
        <v>20.399999999999999</v>
      </c>
      <c r="T17" s="123">
        <v>20.399999999999999</v>
      </c>
      <c r="U17" s="122"/>
    </row>
    <row r="18" spans="1:21" s="61" customFormat="1" ht="16.5" customHeight="1" x14ac:dyDescent="0.25">
      <c r="A18" s="17" t="s">
        <v>196</v>
      </c>
      <c r="B18" s="116">
        <v>41262</v>
      </c>
      <c r="C18" s="20" t="s">
        <v>194</v>
      </c>
      <c r="D18" s="122">
        <v>16.739999999999998</v>
      </c>
      <c r="E18" s="122">
        <v>24.2</v>
      </c>
      <c r="F18" s="81">
        <f t="shared" si="0"/>
        <v>39.5</v>
      </c>
      <c r="G18" s="196">
        <f t="shared" si="1"/>
        <v>37.5</v>
      </c>
      <c r="H18" s="123">
        <v>39</v>
      </c>
      <c r="I18" s="122">
        <v>37</v>
      </c>
      <c r="J18" s="123">
        <v>0.46</v>
      </c>
      <c r="K18" s="122">
        <v>0.04</v>
      </c>
      <c r="L18" s="123">
        <v>34</v>
      </c>
      <c r="M18" s="131"/>
      <c r="N18" s="123">
        <v>4.5</v>
      </c>
      <c r="O18" s="197">
        <v>4</v>
      </c>
      <c r="P18" s="186">
        <v>4</v>
      </c>
      <c r="Q18" s="122">
        <v>7.1</v>
      </c>
      <c r="R18" s="122">
        <v>7.1</v>
      </c>
      <c r="S18" s="123">
        <v>19.399999999999999</v>
      </c>
      <c r="T18" s="123">
        <v>19.399999999999999</v>
      </c>
      <c r="U18" s="122">
        <v>4.5999999999999996</v>
      </c>
    </row>
    <row r="19" spans="1:21" s="61" customFormat="1" ht="16.5" customHeight="1" x14ac:dyDescent="0.25">
      <c r="A19" s="17" t="s">
        <v>197</v>
      </c>
      <c r="B19" s="116">
        <v>41282</v>
      </c>
      <c r="C19" s="20" t="s">
        <v>194</v>
      </c>
      <c r="D19" s="122">
        <v>14.9</v>
      </c>
      <c r="E19" s="122">
        <v>22.6</v>
      </c>
      <c r="F19" s="81">
        <f t="shared" ref="F19:F34" si="2">SUM(H19,J19,K19)</f>
        <v>34.64</v>
      </c>
      <c r="G19" s="64">
        <f t="shared" ref="G19:G34" si="3">SUM(I19:K19)</f>
        <v>34.64</v>
      </c>
      <c r="H19" s="123">
        <v>34</v>
      </c>
      <c r="I19" s="122">
        <v>34</v>
      </c>
      <c r="J19" s="123">
        <v>0.44</v>
      </c>
      <c r="K19" s="122">
        <v>0.2</v>
      </c>
      <c r="L19" s="123">
        <v>32</v>
      </c>
      <c r="M19" s="131"/>
      <c r="N19" s="123">
        <v>2.2999999999999998</v>
      </c>
      <c r="O19" s="122">
        <v>2.2000000000000002</v>
      </c>
      <c r="P19" s="186">
        <v>2</v>
      </c>
      <c r="Q19" s="122">
        <v>7.2</v>
      </c>
      <c r="R19" s="122">
        <v>7.2</v>
      </c>
      <c r="S19" s="123">
        <v>18.600000000000001</v>
      </c>
      <c r="T19" s="123">
        <v>18.600000000000001</v>
      </c>
      <c r="U19" s="122"/>
    </row>
    <row r="20" spans="1:21" s="61" customFormat="1" ht="16.5" customHeight="1" x14ac:dyDescent="0.25">
      <c r="A20" s="17" t="s">
        <v>197</v>
      </c>
      <c r="B20" s="116">
        <v>41289</v>
      </c>
      <c r="C20" s="20" t="s">
        <v>194</v>
      </c>
      <c r="D20" s="122">
        <v>13.2</v>
      </c>
      <c r="E20" s="122">
        <v>16.600000000000001</v>
      </c>
      <c r="F20" s="81">
        <f t="shared" si="2"/>
        <v>38.614999999999995</v>
      </c>
      <c r="G20" s="196">
        <f t="shared" si="3"/>
        <v>36.614999999999995</v>
      </c>
      <c r="H20" s="123">
        <v>38</v>
      </c>
      <c r="I20" s="122">
        <v>36</v>
      </c>
      <c r="J20" s="123">
        <v>0.57999999999999996</v>
      </c>
      <c r="K20" s="122">
        <v>3.5000000000000003E-2</v>
      </c>
      <c r="L20" s="123">
        <v>33</v>
      </c>
      <c r="M20" s="131"/>
      <c r="N20" s="123">
        <v>2.6</v>
      </c>
      <c r="O20" s="122">
        <v>2.4</v>
      </c>
      <c r="P20" s="123">
        <v>2.4</v>
      </c>
      <c r="Q20" s="122">
        <v>7.2</v>
      </c>
      <c r="R20" s="122">
        <v>7.2</v>
      </c>
      <c r="S20" s="123">
        <v>17.899999999999999</v>
      </c>
      <c r="T20" s="123">
        <v>17.899999999999999</v>
      </c>
      <c r="U20" s="122">
        <v>2.1</v>
      </c>
    </row>
    <row r="21" spans="1:21" s="61" customFormat="1" ht="16.5" customHeight="1" x14ac:dyDescent="0.25">
      <c r="A21" s="17" t="s">
        <v>197</v>
      </c>
      <c r="B21" s="116">
        <v>41312</v>
      </c>
      <c r="C21" s="20" t="s">
        <v>194</v>
      </c>
      <c r="D21" s="122">
        <v>13.4</v>
      </c>
      <c r="E21" s="122">
        <v>16.399999999999999</v>
      </c>
      <c r="F21" s="81">
        <f t="shared" si="2"/>
        <v>42.388999999999996</v>
      </c>
      <c r="G21" s="196">
        <f t="shared" si="3"/>
        <v>36.388999999999996</v>
      </c>
      <c r="H21" s="123">
        <v>42</v>
      </c>
      <c r="I21" s="122">
        <v>36</v>
      </c>
      <c r="J21" s="123">
        <v>0.28999999999999998</v>
      </c>
      <c r="K21" s="122">
        <v>9.9000000000000005E-2</v>
      </c>
      <c r="L21" s="123">
        <v>40</v>
      </c>
      <c r="M21" s="131"/>
      <c r="N21" s="123">
        <v>2.9</v>
      </c>
      <c r="O21" s="122">
        <v>2.8</v>
      </c>
      <c r="P21" s="123">
        <v>2.8</v>
      </c>
      <c r="Q21" s="122">
        <v>7.2</v>
      </c>
      <c r="R21" s="122">
        <v>7.2</v>
      </c>
      <c r="S21" s="123">
        <v>18.600000000000001</v>
      </c>
      <c r="T21" s="123">
        <v>18.600000000000001</v>
      </c>
      <c r="U21" s="122"/>
    </row>
    <row r="22" spans="1:21" s="61" customFormat="1" ht="16.5" customHeight="1" x14ac:dyDescent="0.25">
      <c r="A22" s="17" t="s">
        <v>197</v>
      </c>
      <c r="B22" s="116">
        <v>41319</v>
      </c>
      <c r="C22" s="20" t="s">
        <v>194</v>
      </c>
      <c r="D22" s="122">
        <v>12.9</v>
      </c>
      <c r="E22" s="122">
        <v>17.600000000000001</v>
      </c>
      <c r="F22" s="81">
        <f t="shared" si="2"/>
        <v>53.44</v>
      </c>
      <c r="G22" s="64">
        <f t="shared" si="3"/>
        <v>46.44</v>
      </c>
      <c r="H22" s="123">
        <v>53</v>
      </c>
      <c r="I22" s="122">
        <v>46</v>
      </c>
      <c r="J22" s="123">
        <v>0.22</v>
      </c>
      <c r="K22" s="122">
        <v>0.22</v>
      </c>
      <c r="L22" s="123">
        <v>42</v>
      </c>
      <c r="M22" s="131"/>
      <c r="N22" s="123">
        <v>3.3</v>
      </c>
      <c r="O22" s="122">
        <v>3.1</v>
      </c>
      <c r="P22" s="123">
        <v>2.8</v>
      </c>
      <c r="Q22" s="122">
        <v>7.3</v>
      </c>
      <c r="R22" s="122">
        <v>7.3</v>
      </c>
      <c r="S22" s="123">
        <v>18.5</v>
      </c>
      <c r="T22" s="123">
        <v>18.5</v>
      </c>
      <c r="U22" s="122">
        <v>8.1</v>
      </c>
    </row>
    <row r="23" spans="1:21" s="61" customFormat="1" ht="16.5" customHeight="1" x14ac:dyDescent="0.25">
      <c r="A23" s="17" t="s">
        <v>197</v>
      </c>
      <c r="B23" s="116">
        <v>41325</v>
      </c>
      <c r="C23" s="20" t="s">
        <v>194</v>
      </c>
      <c r="D23" s="122">
        <v>12.25</v>
      </c>
      <c r="E23" s="122">
        <v>16.100000000000001</v>
      </c>
      <c r="F23" s="81">
        <f t="shared" si="2"/>
        <v>42.37</v>
      </c>
      <c r="G23" s="64">
        <f t="shared" si="3"/>
        <v>41.37</v>
      </c>
      <c r="H23" s="123">
        <v>42</v>
      </c>
      <c r="I23" s="122">
        <v>41</v>
      </c>
      <c r="J23" s="123">
        <v>0.25</v>
      </c>
      <c r="K23" s="122">
        <v>0.12</v>
      </c>
      <c r="L23" s="123">
        <v>38</v>
      </c>
      <c r="M23" s="131"/>
      <c r="N23" s="186">
        <v>3</v>
      </c>
      <c r="O23" s="122">
        <v>2.6</v>
      </c>
      <c r="P23" s="186">
        <v>3</v>
      </c>
      <c r="Q23" s="122">
        <v>7.2</v>
      </c>
      <c r="R23" s="122">
        <v>7.2</v>
      </c>
      <c r="S23" s="185">
        <v>18</v>
      </c>
      <c r="T23" s="185">
        <v>18</v>
      </c>
      <c r="U23" s="122">
        <v>5</v>
      </c>
    </row>
    <row r="24" spans="1:21" s="61" customFormat="1" ht="16.5" customHeight="1" x14ac:dyDescent="0.25">
      <c r="A24" s="17" t="s">
        <v>197</v>
      </c>
      <c r="B24" s="116">
        <v>41338</v>
      </c>
      <c r="C24" s="20" t="s">
        <v>194</v>
      </c>
      <c r="D24" s="122">
        <v>12.4</v>
      </c>
      <c r="E24" s="122">
        <v>19</v>
      </c>
      <c r="F24" s="81">
        <f t="shared" si="2"/>
        <v>43.23</v>
      </c>
      <c r="G24" s="64">
        <f t="shared" si="3"/>
        <v>43.23</v>
      </c>
      <c r="H24" s="123">
        <v>43</v>
      </c>
      <c r="I24" s="122">
        <v>43</v>
      </c>
      <c r="J24" s="123">
        <v>0.11</v>
      </c>
      <c r="K24" s="122">
        <v>0.12</v>
      </c>
      <c r="L24" s="123">
        <v>39</v>
      </c>
      <c r="M24" s="131"/>
      <c r="N24" s="123">
        <v>3.4</v>
      </c>
      <c r="O24" s="197">
        <v>3</v>
      </c>
      <c r="P24" s="123">
        <v>2.9</v>
      </c>
      <c r="Q24" s="122">
        <v>7.2</v>
      </c>
      <c r="R24" s="122">
        <v>7.2</v>
      </c>
      <c r="S24" s="185">
        <v>19</v>
      </c>
      <c r="T24" s="185">
        <v>19</v>
      </c>
      <c r="U24" s="122">
        <v>6.2</v>
      </c>
    </row>
    <row r="25" spans="1:21" s="61" customFormat="1" ht="16.5" customHeight="1" x14ac:dyDescent="0.25">
      <c r="A25" s="17" t="s">
        <v>197</v>
      </c>
      <c r="B25" s="116">
        <v>41345</v>
      </c>
      <c r="C25" s="20" t="s">
        <v>194</v>
      </c>
      <c r="D25" s="122">
        <v>13.5</v>
      </c>
      <c r="E25" s="122">
        <v>17.7</v>
      </c>
      <c r="F25" s="81">
        <f t="shared" si="2"/>
        <v>39.36</v>
      </c>
      <c r="G25" s="64">
        <f t="shared" si="3"/>
        <v>41.36</v>
      </c>
      <c r="H25" s="123">
        <v>39</v>
      </c>
      <c r="I25" s="122">
        <v>41</v>
      </c>
      <c r="J25" s="123">
        <v>0.23</v>
      </c>
      <c r="K25" s="122">
        <v>0.13</v>
      </c>
      <c r="L25" s="123">
        <v>34</v>
      </c>
      <c r="M25" s="131"/>
      <c r="N25" s="186">
        <v>3</v>
      </c>
      <c r="O25" s="122">
        <v>2.6</v>
      </c>
      <c r="P25" s="123">
        <v>2.2999999999999998</v>
      </c>
      <c r="Q25" s="122">
        <v>7.2</v>
      </c>
      <c r="R25" s="122">
        <v>7.2</v>
      </c>
      <c r="S25" s="123">
        <v>19.3</v>
      </c>
      <c r="T25" s="123">
        <v>19.3</v>
      </c>
      <c r="U25" s="122">
        <v>8.6999999999999993</v>
      </c>
    </row>
    <row r="26" spans="1:21" s="61" customFormat="1" ht="16.5" customHeight="1" x14ac:dyDescent="0.25">
      <c r="A26" s="17" t="s">
        <v>205</v>
      </c>
      <c r="B26" s="116">
        <v>41369</v>
      </c>
      <c r="C26" s="20" t="s">
        <v>194</v>
      </c>
      <c r="D26" s="122">
        <v>13.59</v>
      </c>
      <c r="E26" s="122">
        <v>21.1</v>
      </c>
      <c r="F26" s="81">
        <f t="shared" si="2"/>
        <v>42.33</v>
      </c>
      <c r="G26" s="64">
        <f t="shared" si="3"/>
        <v>40.33</v>
      </c>
      <c r="H26" s="123">
        <v>41</v>
      </c>
      <c r="I26" s="122">
        <v>39</v>
      </c>
      <c r="J26" s="123">
        <v>1</v>
      </c>
      <c r="K26" s="122">
        <v>0.33</v>
      </c>
      <c r="L26" s="123">
        <v>37</v>
      </c>
      <c r="M26" s="131"/>
      <c r="N26" s="123">
        <v>2.7</v>
      </c>
      <c r="O26" s="122">
        <v>2.7</v>
      </c>
      <c r="P26" s="123">
        <v>2.9</v>
      </c>
      <c r="Q26" s="122">
        <v>7.1</v>
      </c>
      <c r="R26" s="122">
        <v>7.1</v>
      </c>
      <c r="S26" s="123">
        <v>20.8</v>
      </c>
      <c r="T26" s="123">
        <v>20.8</v>
      </c>
      <c r="U26" s="122">
        <v>1.4</v>
      </c>
    </row>
    <row r="27" spans="1:21" s="61" customFormat="1" ht="16.5" customHeight="1" x14ac:dyDescent="0.25">
      <c r="A27" s="17" t="s">
        <v>205</v>
      </c>
      <c r="B27" s="116">
        <v>41375</v>
      </c>
      <c r="C27" s="20" t="s">
        <v>194</v>
      </c>
      <c r="D27" s="122">
        <v>13.25</v>
      </c>
      <c r="E27" s="122">
        <v>16.399999999999999</v>
      </c>
      <c r="F27" s="81">
        <f t="shared" si="2"/>
        <v>52.87</v>
      </c>
      <c r="G27" s="64">
        <f t="shared" si="3"/>
        <v>48.87</v>
      </c>
      <c r="H27" s="123">
        <v>51</v>
      </c>
      <c r="I27" s="122">
        <v>47</v>
      </c>
      <c r="J27" s="123">
        <v>1.3</v>
      </c>
      <c r="K27" s="122">
        <v>0.56999999999999995</v>
      </c>
      <c r="L27" s="123">
        <v>40</v>
      </c>
      <c r="M27" s="131"/>
      <c r="N27" s="123">
        <v>4</v>
      </c>
      <c r="O27" s="122">
        <v>4.3</v>
      </c>
      <c r="P27" s="123">
        <v>3.8</v>
      </c>
      <c r="Q27" s="122">
        <v>7.2</v>
      </c>
      <c r="R27" s="122">
        <v>7.2</v>
      </c>
      <c r="S27" s="123">
        <v>21</v>
      </c>
      <c r="T27" s="123">
        <v>21</v>
      </c>
      <c r="U27" s="468">
        <v>1</v>
      </c>
    </row>
    <row r="28" spans="1:21" s="61" customFormat="1" ht="16.5" customHeight="1" x14ac:dyDescent="0.25">
      <c r="A28" s="17" t="s">
        <v>205</v>
      </c>
      <c r="B28" s="116">
        <v>41396</v>
      </c>
      <c r="C28" s="20" t="s">
        <v>194</v>
      </c>
      <c r="D28" s="122">
        <v>11.96</v>
      </c>
      <c r="E28" s="122">
        <v>16.100000000000001</v>
      </c>
      <c r="F28" s="81">
        <f t="shared" si="2"/>
        <v>46.879999999999995</v>
      </c>
      <c r="G28" s="64">
        <f t="shared" si="3"/>
        <v>47.879999999999995</v>
      </c>
      <c r="H28" s="123">
        <v>42</v>
      </c>
      <c r="I28" s="122">
        <v>43</v>
      </c>
      <c r="J28" s="123">
        <v>4.3</v>
      </c>
      <c r="K28" s="122">
        <v>0.57999999999999996</v>
      </c>
      <c r="L28" s="123">
        <v>35</v>
      </c>
      <c r="M28" s="131"/>
      <c r="N28" s="123">
        <v>4.4000000000000004</v>
      </c>
      <c r="O28" s="122">
        <v>4.2</v>
      </c>
      <c r="P28" s="123">
        <v>4.3</v>
      </c>
      <c r="Q28" s="197">
        <v>7</v>
      </c>
      <c r="R28" s="472">
        <v>7</v>
      </c>
      <c r="S28" s="123">
        <v>22.6</v>
      </c>
      <c r="T28" s="123">
        <v>22.6</v>
      </c>
      <c r="U28" s="122">
        <v>1.3</v>
      </c>
    </row>
    <row r="29" spans="1:21" s="61" customFormat="1" ht="16.5" customHeight="1" x14ac:dyDescent="0.25">
      <c r="A29" s="17" t="s">
        <v>205</v>
      </c>
      <c r="B29" s="116">
        <v>41409</v>
      </c>
      <c r="C29" s="20" t="s">
        <v>194</v>
      </c>
      <c r="D29" s="122">
        <v>12.06</v>
      </c>
      <c r="E29" s="122">
        <v>17.059999999999999</v>
      </c>
      <c r="F29" s="81">
        <f t="shared" si="2"/>
        <v>44.68</v>
      </c>
      <c r="G29" s="64">
        <f t="shared" si="3"/>
        <v>43.68</v>
      </c>
      <c r="H29" s="123">
        <v>42</v>
      </c>
      <c r="I29" s="122">
        <v>41</v>
      </c>
      <c r="J29" s="123">
        <v>2</v>
      </c>
      <c r="K29" s="122">
        <v>0.68</v>
      </c>
      <c r="L29" s="123">
        <v>40</v>
      </c>
      <c r="M29" s="131"/>
      <c r="N29" s="123">
        <v>4.3</v>
      </c>
      <c r="O29" s="122">
        <v>4.5</v>
      </c>
      <c r="P29" s="123">
        <v>4.0999999999999996</v>
      </c>
      <c r="Q29" s="472">
        <v>7</v>
      </c>
      <c r="R29" s="472">
        <v>7</v>
      </c>
      <c r="S29" s="123">
        <v>22.6</v>
      </c>
      <c r="T29" s="123">
        <v>22.6</v>
      </c>
      <c r="U29" s="122">
        <v>1.6</v>
      </c>
    </row>
    <row r="30" spans="1:21" s="61" customFormat="1" ht="16.5" customHeight="1" x14ac:dyDescent="0.25">
      <c r="A30" s="17" t="s">
        <v>205</v>
      </c>
      <c r="B30" s="116">
        <v>41429</v>
      </c>
      <c r="C30" s="20" t="s">
        <v>194</v>
      </c>
      <c r="D30" s="122">
        <v>12.51</v>
      </c>
      <c r="E30" s="122">
        <v>17.100000000000001</v>
      </c>
      <c r="F30" s="81">
        <f t="shared" si="2"/>
        <v>45.36</v>
      </c>
      <c r="G30" s="64">
        <f t="shared" si="3"/>
        <v>44.36</v>
      </c>
      <c r="H30" s="123">
        <v>42</v>
      </c>
      <c r="I30" s="122">
        <v>41</v>
      </c>
      <c r="J30" s="123">
        <v>2.9</v>
      </c>
      <c r="K30" s="122">
        <v>0.46</v>
      </c>
      <c r="L30" s="123">
        <v>36</v>
      </c>
      <c r="M30" s="131"/>
      <c r="N30" s="123">
        <v>4.2</v>
      </c>
      <c r="O30" s="122">
        <v>4.0999999999999996</v>
      </c>
      <c r="P30" s="123">
        <v>4.5</v>
      </c>
      <c r="Q30" s="469">
        <v>6.9</v>
      </c>
      <c r="R30" s="469">
        <v>6.9</v>
      </c>
      <c r="S30" s="123">
        <v>23.5</v>
      </c>
      <c r="T30" s="123">
        <v>23.5</v>
      </c>
      <c r="U30" s="122">
        <v>5</v>
      </c>
    </row>
    <row r="31" spans="1:21" s="61" customFormat="1" ht="16.5" customHeight="1" x14ac:dyDescent="0.25">
      <c r="A31" s="17" t="s">
        <v>205</v>
      </c>
      <c r="B31" s="116">
        <v>41436</v>
      </c>
      <c r="C31" s="20" t="s">
        <v>194</v>
      </c>
      <c r="D31" s="122">
        <v>11.73</v>
      </c>
      <c r="E31" s="122">
        <v>15.3</v>
      </c>
      <c r="F31" s="81">
        <f t="shared" si="2"/>
        <v>40.74</v>
      </c>
      <c r="G31" s="64">
        <f t="shared" si="3"/>
        <v>39.74</v>
      </c>
      <c r="H31" s="123">
        <v>32</v>
      </c>
      <c r="I31" s="122">
        <v>31</v>
      </c>
      <c r="J31" s="123">
        <v>8</v>
      </c>
      <c r="K31" s="122">
        <v>0.74</v>
      </c>
      <c r="L31" s="123">
        <v>29</v>
      </c>
      <c r="M31" s="131"/>
      <c r="N31" s="123">
        <v>4.3</v>
      </c>
      <c r="O31" s="122">
        <v>4</v>
      </c>
      <c r="P31" s="123">
        <v>3.6</v>
      </c>
      <c r="Q31" s="469">
        <v>6.9</v>
      </c>
      <c r="R31" s="469">
        <v>6.9</v>
      </c>
      <c r="S31" s="123">
        <v>23.8</v>
      </c>
      <c r="T31" s="123">
        <v>23.8</v>
      </c>
      <c r="U31" s="122">
        <v>3.7</v>
      </c>
    </row>
    <row r="32" spans="1:21" s="61" customFormat="1" ht="16.5" customHeight="1" x14ac:dyDescent="0.25">
      <c r="A32" s="17" t="s">
        <v>206</v>
      </c>
      <c r="B32" s="116">
        <v>41472</v>
      </c>
      <c r="C32" s="20" t="s">
        <v>194</v>
      </c>
      <c r="D32" s="122">
        <v>11.2</v>
      </c>
      <c r="E32" s="122">
        <v>18.399999999999999</v>
      </c>
      <c r="F32" s="81">
        <f t="shared" si="2"/>
        <v>40.1</v>
      </c>
      <c r="G32" s="64">
        <f t="shared" si="3"/>
        <v>42.1</v>
      </c>
      <c r="H32" s="123">
        <v>37</v>
      </c>
      <c r="I32" s="122">
        <v>39</v>
      </c>
      <c r="J32" s="123">
        <v>1.9</v>
      </c>
      <c r="K32" s="122">
        <v>1.2</v>
      </c>
      <c r="L32" s="123">
        <v>34</v>
      </c>
      <c r="M32" s="131"/>
      <c r="N32" s="123">
        <v>3.9</v>
      </c>
      <c r="O32" s="122">
        <v>3.8</v>
      </c>
      <c r="P32" s="123">
        <v>12</v>
      </c>
      <c r="Q32" s="469">
        <v>7</v>
      </c>
      <c r="R32" s="469">
        <v>7</v>
      </c>
      <c r="S32" s="123">
        <v>24.5</v>
      </c>
      <c r="T32" s="123">
        <v>24.5</v>
      </c>
      <c r="U32" s="122">
        <v>3.4</v>
      </c>
    </row>
    <row r="33" spans="1:21" s="61" customFormat="1" ht="16.5" customHeight="1" x14ac:dyDescent="0.25">
      <c r="A33" s="17" t="s">
        <v>206</v>
      </c>
      <c r="B33" s="116">
        <v>41479</v>
      </c>
      <c r="C33" s="20" t="s">
        <v>194</v>
      </c>
      <c r="D33" s="122">
        <v>11.3</v>
      </c>
      <c r="E33" s="122">
        <v>16.8</v>
      </c>
      <c r="F33" s="81">
        <f t="shared" si="2"/>
        <v>45.74</v>
      </c>
      <c r="G33" s="64">
        <f t="shared" si="3"/>
        <v>46.74</v>
      </c>
      <c r="H33" s="123">
        <v>44</v>
      </c>
      <c r="I33" s="122">
        <v>45</v>
      </c>
      <c r="J33" s="123">
        <v>1.1000000000000001</v>
      </c>
      <c r="K33" s="122">
        <v>0.64</v>
      </c>
      <c r="L33" s="123">
        <v>39</v>
      </c>
      <c r="M33" s="131"/>
      <c r="N33" s="123">
        <v>3.8</v>
      </c>
      <c r="O33" s="122">
        <v>3.9</v>
      </c>
      <c r="P33" s="123">
        <v>3.9</v>
      </c>
      <c r="Q33" s="469">
        <v>7</v>
      </c>
      <c r="R33" s="469">
        <v>7</v>
      </c>
      <c r="S33" s="123">
        <v>24.8</v>
      </c>
      <c r="T33" s="123">
        <v>24.8</v>
      </c>
      <c r="U33" s="122">
        <v>1.9</v>
      </c>
    </row>
    <row r="34" spans="1:21" s="61" customFormat="1" ht="16.5" customHeight="1" x14ac:dyDescent="0.25">
      <c r="A34" s="17" t="s">
        <v>206</v>
      </c>
      <c r="B34" s="116">
        <v>41501</v>
      </c>
      <c r="C34" s="20" t="s">
        <v>194</v>
      </c>
      <c r="D34" s="122">
        <v>12.7</v>
      </c>
      <c r="E34" s="122">
        <v>17.2</v>
      </c>
      <c r="F34" s="81">
        <f t="shared" si="2"/>
        <v>47.72</v>
      </c>
      <c r="G34" s="64">
        <f t="shared" si="3"/>
        <v>49.72</v>
      </c>
      <c r="H34" s="123">
        <v>46</v>
      </c>
      <c r="I34" s="122">
        <v>48</v>
      </c>
      <c r="J34" s="123">
        <v>0.94</v>
      </c>
      <c r="K34" s="122">
        <v>0.78</v>
      </c>
      <c r="L34" s="123">
        <v>45</v>
      </c>
      <c r="M34" s="131"/>
      <c r="N34" s="123">
        <v>4.3</v>
      </c>
      <c r="O34" s="122">
        <v>4.0999999999999996</v>
      </c>
      <c r="P34" s="123">
        <v>16</v>
      </c>
      <c r="Q34" s="469">
        <v>7</v>
      </c>
      <c r="R34" s="469">
        <v>7</v>
      </c>
      <c r="S34" s="123">
        <v>25.1</v>
      </c>
      <c r="T34" s="123">
        <v>25.1</v>
      </c>
      <c r="U34" s="122">
        <v>2</v>
      </c>
    </row>
    <row r="35" spans="1:21" s="61" customFormat="1" ht="16.5" customHeight="1" x14ac:dyDescent="0.25">
      <c r="A35" s="17" t="s">
        <v>206</v>
      </c>
      <c r="B35" s="116">
        <v>41508</v>
      </c>
      <c r="C35" s="20" t="s">
        <v>194</v>
      </c>
      <c r="D35" s="122">
        <v>11.2</v>
      </c>
      <c r="E35" s="122">
        <v>23.8</v>
      </c>
      <c r="F35" s="81">
        <f t="shared" ref="F35:F66" si="4">SUM(H35,J35,K35)</f>
        <v>44.72</v>
      </c>
      <c r="G35" s="64">
        <f t="shared" ref="G35:G66" si="5">SUM(I35:K35)</f>
        <v>44.72</v>
      </c>
      <c r="H35" s="123">
        <v>43</v>
      </c>
      <c r="I35" s="122">
        <v>43</v>
      </c>
      <c r="J35" s="123">
        <v>0.75</v>
      </c>
      <c r="K35" s="122">
        <v>0.97</v>
      </c>
      <c r="L35" s="123">
        <v>44</v>
      </c>
      <c r="M35" s="131"/>
      <c r="N35" s="123">
        <v>4.4000000000000004</v>
      </c>
      <c r="O35" s="122">
        <v>4.0999999999999996</v>
      </c>
      <c r="P35" s="123">
        <v>4.2</v>
      </c>
      <c r="Q35" s="469">
        <v>7.1</v>
      </c>
      <c r="R35" s="469">
        <v>7.1</v>
      </c>
      <c r="S35" s="123">
        <v>25.3</v>
      </c>
      <c r="T35" s="123">
        <v>25.3</v>
      </c>
      <c r="U35" s="122">
        <v>1.7</v>
      </c>
    </row>
    <row r="36" spans="1:21" s="61" customFormat="1" ht="16.5" customHeight="1" x14ac:dyDescent="0.25">
      <c r="A36" s="17" t="s">
        <v>206</v>
      </c>
      <c r="B36" s="116">
        <v>41527</v>
      </c>
      <c r="C36" s="20" t="s">
        <v>194</v>
      </c>
      <c r="D36" s="122">
        <v>11.6</v>
      </c>
      <c r="E36" s="122">
        <v>14.8</v>
      </c>
      <c r="F36" s="81">
        <f t="shared" si="4"/>
        <v>48.43</v>
      </c>
      <c r="G36" s="64">
        <f t="shared" si="5"/>
        <v>49.43</v>
      </c>
      <c r="H36" s="123">
        <v>46</v>
      </c>
      <c r="I36" s="122">
        <v>47</v>
      </c>
      <c r="J36" s="123">
        <v>1.7</v>
      </c>
      <c r="K36" s="122">
        <v>0.73</v>
      </c>
      <c r="L36" s="123">
        <v>50</v>
      </c>
      <c r="M36" s="131"/>
      <c r="N36" s="123">
        <v>3.9</v>
      </c>
      <c r="O36" s="122">
        <v>4.4000000000000004</v>
      </c>
      <c r="P36" s="123">
        <v>3.9</v>
      </c>
      <c r="Q36" s="469">
        <v>7</v>
      </c>
      <c r="R36" s="469">
        <v>7</v>
      </c>
      <c r="S36" s="123">
        <v>25.7</v>
      </c>
      <c r="T36" s="123">
        <v>25.7</v>
      </c>
      <c r="U36" s="122">
        <v>2.4</v>
      </c>
    </row>
    <row r="37" spans="1:21" s="61" customFormat="1" ht="16.5" customHeight="1" x14ac:dyDescent="0.3">
      <c r="A37" s="17" t="s">
        <v>206</v>
      </c>
      <c r="B37" s="116">
        <v>41535</v>
      </c>
      <c r="C37" s="20" t="s">
        <v>194</v>
      </c>
      <c r="D37" s="122">
        <v>11.3</v>
      </c>
      <c r="E37" s="122">
        <v>15.5</v>
      </c>
      <c r="F37" s="81">
        <f t="shared" si="4"/>
        <v>47.940000000000005</v>
      </c>
      <c r="G37" s="64">
        <f t="shared" si="5"/>
        <v>48.940000000000005</v>
      </c>
      <c r="H37" s="123">
        <v>46</v>
      </c>
      <c r="I37" s="122">
        <v>47</v>
      </c>
      <c r="J37" s="123">
        <v>1.2</v>
      </c>
      <c r="K37" s="122">
        <v>0.74</v>
      </c>
      <c r="L37" s="123">
        <v>45</v>
      </c>
      <c r="M37" s="131"/>
      <c r="N37" s="474">
        <v>4</v>
      </c>
      <c r="O37" s="122">
        <v>4.5999999999999996</v>
      </c>
      <c r="P37" s="123">
        <v>3.5</v>
      </c>
      <c r="Q37" s="469">
        <v>7.1</v>
      </c>
      <c r="R37" s="469">
        <v>7.1</v>
      </c>
      <c r="S37" s="473">
        <v>25</v>
      </c>
      <c r="T37" s="123">
        <v>25</v>
      </c>
      <c r="U37" s="122">
        <v>1.6</v>
      </c>
    </row>
    <row r="38" spans="1:21" s="61" customFormat="1" ht="16.5" customHeight="1" x14ac:dyDescent="0.3">
      <c r="A38" s="17" t="s">
        <v>208</v>
      </c>
      <c r="B38" s="116">
        <v>41555</v>
      </c>
      <c r="C38" s="20" t="s">
        <v>194</v>
      </c>
      <c r="D38" s="122">
        <v>12.32</v>
      </c>
      <c r="E38" s="122">
        <v>16.79</v>
      </c>
      <c r="F38" s="81">
        <f t="shared" si="4"/>
        <v>44.55</v>
      </c>
      <c r="G38" s="64">
        <f t="shared" si="5"/>
        <v>48.55</v>
      </c>
      <c r="H38" s="123">
        <v>41</v>
      </c>
      <c r="I38" s="122">
        <v>45</v>
      </c>
      <c r="J38" s="123">
        <v>3.4</v>
      </c>
      <c r="K38" s="122">
        <v>0.15</v>
      </c>
      <c r="L38" s="123">
        <v>39</v>
      </c>
      <c r="M38" s="131"/>
      <c r="N38" s="123">
        <v>3.8</v>
      </c>
      <c r="O38" s="122">
        <v>3.5</v>
      </c>
      <c r="P38" s="474">
        <v>3.9</v>
      </c>
      <c r="Q38" s="122">
        <v>7</v>
      </c>
      <c r="R38" s="122">
        <v>7</v>
      </c>
      <c r="S38" s="123">
        <v>24.4</v>
      </c>
      <c r="T38" s="123">
        <v>24.4</v>
      </c>
      <c r="U38" s="122">
        <v>5.0999999999999996</v>
      </c>
    </row>
    <row r="39" spans="1:21" s="61" customFormat="1" ht="16.5" customHeight="1" x14ac:dyDescent="0.25">
      <c r="A39" s="17" t="s">
        <v>208</v>
      </c>
      <c r="B39" s="116">
        <v>41563</v>
      </c>
      <c r="C39" s="20" t="s">
        <v>194</v>
      </c>
      <c r="D39" s="122">
        <v>11.06</v>
      </c>
      <c r="E39" s="122">
        <v>21.48</v>
      </c>
      <c r="F39" s="81">
        <f t="shared" si="4"/>
        <v>49.56</v>
      </c>
      <c r="G39" s="64">
        <f t="shared" si="5"/>
        <v>50.56</v>
      </c>
      <c r="H39" s="123">
        <v>46</v>
      </c>
      <c r="I39" s="122">
        <v>47</v>
      </c>
      <c r="J39" s="477">
        <v>3</v>
      </c>
      <c r="K39" s="122">
        <v>0.56000000000000005</v>
      </c>
      <c r="L39" s="123">
        <v>39</v>
      </c>
      <c r="M39" s="131"/>
      <c r="N39" s="123">
        <v>3.9</v>
      </c>
      <c r="O39" s="122">
        <v>3.8</v>
      </c>
      <c r="P39" s="484">
        <v>4</v>
      </c>
      <c r="Q39" s="122">
        <v>7.2</v>
      </c>
      <c r="R39" s="122">
        <v>7.2</v>
      </c>
      <c r="S39" s="123">
        <v>21.48</v>
      </c>
      <c r="T39" s="123">
        <v>21.48</v>
      </c>
      <c r="U39" s="122">
        <v>2.4</v>
      </c>
    </row>
    <row r="40" spans="1:21" s="61" customFormat="1" ht="16.5" customHeight="1" x14ac:dyDescent="0.3">
      <c r="A40" s="17" t="s">
        <v>208</v>
      </c>
      <c r="B40" s="116">
        <v>41590</v>
      </c>
      <c r="C40" s="20" t="s">
        <v>194</v>
      </c>
      <c r="D40" s="122">
        <v>12.28</v>
      </c>
      <c r="E40" s="122">
        <v>19.8</v>
      </c>
      <c r="F40" s="81">
        <f t="shared" si="4"/>
        <v>50.18</v>
      </c>
      <c r="G40" s="64">
        <f t="shared" si="5"/>
        <v>44.18</v>
      </c>
      <c r="H40" s="123">
        <v>48</v>
      </c>
      <c r="I40" s="122">
        <v>42</v>
      </c>
      <c r="J40" s="123">
        <v>1.7</v>
      </c>
      <c r="K40" s="122">
        <v>0.48</v>
      </c>
      <c r="L40" s="123">
        <v>47</v>
      </c>
      <c r="M40" s="131"/>
      <c r="N40" s="123">
        <v>4.5</v>
      </c>
      <c r="O40" s="122">
        <v>4.5</v>
      </c>
      <c r="P40" s="123">
        <v>4.2</v>
      </c>
      <c r="Q40" s="122">
        <v>7</v>
      </c>
      <c r="R40" s="122">
        <v>7</v>
      </c>
      <c r="S40" s="123">
        <v>22.6</v>
      </c>
      <c r="T40" s="123">
        <v>22.6</v>
      </c>
      <c r="U40" s="122">
        <v>2.1</v>
      </c>
    </row>
    <row r="41" spans="1:21" s="61" customFormat="1" ht="16.5" customHeight="1" x14ac:dyDescent="0.3">
      <c r="A41" s="17" t="s">
        <v>208</v>
      </c>
      <c r="B41" s="116">
        <v>41597</v>
      </c>
      <c r="C41" s="20" t="s">
        <v>194</v>
      </c>
      <c r="D41" s="122">
        <v>13.23</v>
      </c>
      <c r="E41" s="122">
        <v>19.559999999999999</v>
      </c>
      <c r="F41" s="81">
        <f t="shared" si="4"/>
        <v>47.24</v>
      </c>
      <c r="G41" s="64">
        <f t="shared" si="5"/>
        <v>47.24</v>
      </c>
      <c r="H41" s="123">
        <v>46</v>
      </c>
      <c r="I41" s="122">
        <v>46</v>
      </c>
      <c r="J41" s="123">
        <v>0.67</v>
      </c>
      <c r="K41" s="122">
        <v>0.56999999999999995</v>
      </c>
      <c r="L41" s="123">
        <v>46</v>
      </c>
      <c r="M41" s="131"/>
      <c r="N41" s="186">
        <v>4</v>
      </c>
      <c r="O41" s="122">
        <v>4.0999999999999996</v>
      </c>
      <c r="P41" s="123">
        <v>4.2</v>
      </c>
      <c r="Q41" s="122">
        <v>7</v>
      </c>
      <c r="R41" s="122">
        <v>7</v>
      </c>
      <c r="S41" s="123">
        <v>22.3</v>
      </c>
      <c r="T41" s="123">
        <v>22.3</v>
      </c>
      <c r="U41" s="122">
        <v>2.2000000000000002</v>
      </c>
    </row>
    <row r="42" spans="1:21" s="61" customFormat="1" ht="16.5" customHeight="1" x14ac:dyDescent="0.3">
      <c r="A42" s="17" t="s">
        <v>208</v>
      </c>
      <c r="B42" s="116">
        <v>41620</v>
      </c>
      <c r="C42" s="20" t="s">
        <v>194</v>
      </c>
      <c r="D42" s="122">
        <v>12.09</v>
      </c>
      <c r="E42" s="122">
        <v>22.78</v>
      </c>
      <c r="F42" s="81">
        <f t="shared" si="4"/>
        <v>47.81</v>
      </c>
      <c r="G42" s="64">
        <f t="shared" si="5"/>
        <v>45.81</v>
      </c>
      <c r="H42" s="123">
        <v>47</v>
      </c>
      <c r="I42" s="122">
        <v>45</v>
      </c>
      <c r="J42" s="123">
        <v>0.25</v>
      </c>
      <c r="K42" s="122">
        <v>0.56000000000000005</v>
      </c>
      <c r="L42" s="123">
        <v>35</v>
      </c>
      <c r="M42" s="131"/>
      <c r="N42" s="123">
        <v>4.5</v>
      </c>
      <c r="O42" s="122">
        <v>3.9</v>
      </c>
      <c r="P42" s="123">
        <v>3.8</v>
      </c>
      <c r="Q42" s="122">
        <v>7</v>
      </c>
      <c r="R42" s="122">
        <v>7</v>
      </c>
      <c r="S42" s="123">
        <v>19.899999999999999</v>
      </c>
      <c r="T42" s="123">
        <v>19.899999999999999</v>
      </c>
      <c r="U42" s="122">
        <v>2.9</v>
      </c>
    </row>
    <row r="43" spans="1:21" s="61" customFormat="1" ht="16.5" customHeight="1" x14ac:dyDescent="0.3">
      <c r="A43" s="17" t="s">
        <v>208</v>
      </c>
      <c r="B43" s="116">
        <v>41626</v>
      </c>
      <c r="C43" s="20" t="s">
        <v>194</v>
      </c>
      <c r="D43" s="122">
        <v>13.23</v>
      </c>
      <c r="E43" s="122">
        <v>15.28</v>
      </c>
      <c r="F43" s="81">
        <f t="shared" si="4"/>
        <v>52.32</v>
      </c>
      <c r="G43" s="64">
        <f t="shared" si="5"/>
        <v>52.32</v>
      </c>
      <c r="H43" s="123">
        <v>48</v>
      </c>
      <c r="I43" s="122">
        <v>48</v>
      </c>
      <c r="J43" s="123">
        <v>3.9</v>
      </c>
      <c r="K43" s="122">
        <v>0.42</v>
      </c>
      <c r="L43" s="123">
        <v>41</v>
      </c>
      <c r="M43" s="131"/>
      <c r="N43" s="123">
        <v>3.8</v>
      </c>
      <c r="O43" s="122">
        <v>3.9</v>
      </c>
      <c r="P43" s="123">
        <v>3.2</v>
      </c>
      <c r="Q43" s="122">
        <v>7.4</v>
      </c>
      <c r="R43" s="122">
        <v>7.4</v>
      </c>
      <c r="S43" s="123">
        <v>19.5</v>
      </c>
      <c r="T43" s="123">
        <v>19.5</v>
      </c>
      <c r="U43" s="122">
        <v>2.4</v>
      </c>
    </row>
    <row r="44" spans="1:21" s="61" customFormat="1" ht="16.5" customHeight="1" x14ac:dyDescent="0.3">
      <c r="A44" s="17" t="s">
        <v>209</v>
      </c>
      <c r="B44" s="116">
        <v>41648</v>
      </c>
      <c r="C44" s="20" t="s">
        <v>194</v>
      </c>
      <c r="D44" s="122">
        <v>13.07</v>
      </c>
      <c r="E44" s="122">
        <v>20.059999999999999</v>
      </c>
      <c r="F44" s="81">
        <f t="shared" si="4"/>
        <v>53.86</v>
      </c>
      <c r="G44" s="64">
        <f t="shared" si="5"/>
        <v>51.86</v>
      </c>
      <c r="H44" s="123">
        <v>52</v>
      </c>
      <c r="I44" s="122">
        <v>50</v>
      </c>
      <c r="J44" s="123">
        <v>1.2</v>
      </c>
      <c r="K44" s="122">
        <v>0.66</v>
      </c>
      <c r="L44" s="123">
        <v>50</v>
      </c>
      <c r="M44" s="131"/>
      <c r="N44" s="123">
        <v>4.4000000000000004</v>
      </c>
      <c r="O44" s="122">
        <v>4.2</v>
      </c>
      <c r="P44" s="485">
        <v>4</v>
      </c>
      <c r="Q44" s="122">
        <v>7.1</v>
      </c>
      <c r="R44" s="122">
        <v>7.1</v>
      </c>
      <c r="S44" s="123">
        <v>19.7</v>
      </c>
      <c r="T44" s="123">
        <v>19.7</v>
      </c>
      <c r="U44" s="122">
        <v>2.2000000000000002</v>
      </c>
    </row>
    <row r="45" spans="1:21" s="61" customFormat="1" ht="16.5" customHeight="1" x14ac:dyDescent="0.3">
      <c r="A45" s="17" t="s">
        <v>209</v>
      </c>
      <c r="B45" s="116">
        <v>41653</v>
      </c>
      <c r="C45" s="20" t="s">
        <v>194</v>
      </c>
      <c r="D45" s="122">
        <v>13.01</v>
      </c>
      <c r="E45" s="122">
        <v>17.04</v>
      </c>
      <c r="F45" s="81">
        <f t="shared" si="4"/>
        <v>45.143000000000001</v>
      </c>
      <c r="G45" s="64">
        <f t="shared" si="5"/>
        <v>45.143000000000001</v>
      </c>
      <c r="H45" s="123">
        <v>44</v>
      </c>
      <c r="I45" s="122">
        <v>44</v>
      </c>
      <c r="J45" s="123">
        <v>1.1000000000000001</v>
      </c>
      <c r="K45" s="122">
        <v>4.2999999999999997E-2</v>
      </c>
      <c r="L45" s="123">
        <v>48</v>
      </c>
      <c r="M45" s="131"/>
      <c r="N45" s="123">
        <v>3.2</v>
      </c>
      <c r="O45" s="122">
        <v>4.2</v>
      </c>
      <c r="P45" s="486">
        <v>4</v>
      </c>
      <c r="Q45" s="122">
        <v>7</v>
      </c>
      <c r="R45" s="122">
        <v>7</v>
      </c>
      <c r="S45" s="123">
        <v>19.399999999999999</v>
      </c>
      <c r="T45" s="123">
        <v>19.399999999999999</v>
      </c>
      <c r="U45" s="122">
        <v>2.2000000000000002</v>
      </c>
    </row>
    <row r="46" spans="1:21" s="61" customFormat="1" ht="16.5" customHeight="1" x14ac:dyDescent="0.3">
      <c r="A46" s="17" t="s">
        <v>209</v>
      </c>
      <c r="B46" s="116">
        <v>41675</v>
      </c>
      <c r="C46" s="20" t="s">
        <v>194</v>
      </c>
      <c r="D46" s="122">
        <v>12.12</v>
      </c>
      <c r="E46" s="122">
        <v>18.45</v>
      </c>
      <c r="F46" s="81">
        <f t="shared" si="4"/>
        <v>47.230000000000004</v>
      </c>
      <c r="G46" s="64">
        <f t="shared" si="5"/>
        <v>47.230000000000004</v>
      </c>
      <c r="H46" s="123">
        <v>46</v>
      </c>
      <c r="I46" s="122">
        <v>46</v>
      </c>
      <c r="J46" s="123">
        <v>0.77</v>
      </c>
      <c r="K46" s="122">
        <v>0.46</v>
      </c>
      <c r="L46" s="123">
        <v>39</v>
      </c>
      <c r="M46" s="131"/>
      <c r="N46" s="123">
        <v>2.4</v>
      </c>
      <c r="O46" s="122">
        <v>4.9000000000000004</v>
      </c>
      <c r="P46" s="123">
        <v>4.4000000000000004</v>
      </c>
      <c r="Q46" s="122">
        <v>7</v>
      </c>
      <c r="R46" s="122">
        <v>7</v>
      </c>
      <c r="S46" s="123">
        <v>19.2</v>
      </c>
      <c r="T46" s="123">
        <v>19.2</v>
      </c>
      <c r="U46" s="122">
        <v>2</v>
      </c>
    </row>
    <row r="47" spans="1:21" s="61" customFormat="1" ht="16.5" customHeight="1" x14ac:dyDescent="0.3">
      <c r="A47" s="17" t="s">
        <v>209</v>
      </c>
      <c r="B47" s="116">
        <v>41680</v>
      </c>
      <c r="C47" s="20" t="s">
        <v>194</v>
      </c>
      <c r="D47" s="122">
        <v>15.67</v>
      </c>
      <c r="E47" s="122">
        <v>23.04</v>
      </c>
      <c r="F47" s="81">
        <f t="shared" si="4"/>
        <v>35.75</v>
      </c>
      <c r="G47" s="64">
        <f t="shared" si="5"/>
        <v>33.75</v>
      </c>
      <c r="H47" s="123">
        <v>35</v>
      </c>
      <c r="I47" s="122">
        <v>33</v>
      </c>
      <c r="J47" s="123">
        <v>0.41</v>
      </c>
      <c r="K47" s="122">
        <v>0.34</v>
      </c>
      <c r="L47" s="123">
        <v>32</v>
      </c>
      <c r="M47" s="131"/>
      <c r="N47" s="123">
        <v>2.2999999999999998</v>
      </c>
      <c r="O47" s="122">
        <v>2.2999999999999998</v>
      </c>
      <c r="P47" s="123">
        <v>2.5</v>
      </c>
      <c r="Q47" s="122">
        <v>7</v>
      </c>
      <c r="R47" s="122">
        <v>7</v>
      </c>
      <c r="S47" s="123">
        <v>19.5</v>
      </c>
      <c r="T47" s="123">
        <v>19.5</v>
      </c>
      <c r="U47" s="122">
        <v>4.2</v>
      </c>
    </row>
    <row r="48" spans="1:21" s="61" customFormat="1" ht="16.5" customHeight="1" x14ac:dyDescent="0.3">
      <c r="A48" s="17" t="s">
        <v>209</v>
      </c>
      <c r="B48" s="116">
        <v>41682</v>
      </c>
      <c r="C48" s="20" t="s">
        <v>194</v>
      </c>
      <c r="D48" s="122">
        <v>13.55</v>
      </c>
      <c r="E48" s="122">
        <v>20.420000000000002</v>
      </c>
      <c r="F48" s="81">
        <f t="shared" si="4"/>
        <v>43.45</v>
      </c>
      <c r="G48" s="64">
        <f t="shared" si="5"/>
        <v>35.450000000000003</v>
      </c>
      <c r="H48" s="123">
        <v>39</v>
      </c>
      <c r="I48" s="122">
        <v>31</v>
      </c>
      <c r="J48" s="123">
        <v>4</v>
      </c>
      <c r="K48" s="122">
        <v>0.45</v>
      </c>
      <c r="L48" s="123">
        <v>40</v>
      </c>
      <c r="M48" s="131"/>
      <c r="N48" s="123">
        <v>2.5</v>
      </c>
      <c r="O48" s="122">
        <v>2.9</v>
      </c>
      <c r="P48" s="123">
        <v>2.6</v>
      </c>
      <c r="Q48" s="122">
        <v>7.1</v>
      </c>
      <c r="R48" s="122">
        <v>7.1</v>
      </c>
      <c r="S48" s="123">
        <v>18.8</v>
      </c>
      <c r="T48" s="123">
        <v>18.8</v>
      </c>
      <c r="U48" s="122">
        <v>1.6</v>
      </c>
    </row>
    <row r="49" spans="1:21" s="61" customFormat="1" ht="16.5" customHeight="1" x14ac:dyDescent="0.3">
      <c r="A49" s="17" t="s">
        <v>209</v>
      </c>
      <c r="B49" s="116">
        <v>41697</v>
      </c>
      <c r="C49" s="20" t="s">
        <v>194</v>
      </c>
      <c r="D49" s="122">
        <v>14.2</v>
      </c>
      <c r="E49" s="122">
        <v>24.15</v>
      </c>
      <c r="F49" s="81">
        <f t="shared" si="4"/>
        <v>46.88</v>
      </c>
      <c r="G49" s="64">
        <f t="shared" si="5"/>
        <v>41.88</v>
      </c>
      <c r="H49" s="123">
        <v>46</v>
      </c>
      <c r="I49" s="122">
        <v>41</v>
      </c>
      <c r="J49" s="186">
        <v>0.6</v>
      </c>
      <c r="K49" s="122">
        <v>0.28000000000000003</v>
      </c>
      <c r="L49" s="123">
        <v>47</v>
      </c>
      <c r="M49" s="131"/>
      <c r="N49" s="474">
        <v>4</v>
      </c>
      <c r="O49" s="469">
        <v>4</v>
      </c>
      <c r="P49" s="123">
        <v>3.5</v>
      </c>
      <c r="Q49" s="122">
        <v>7.1</v>
      </c>
      <c r="R49" s="122">
        <v>7.1</v>
      </c>
      <c r="S49" s="123">
        <v>19.8</v>
      </c>
      <c r="T49" s="123">
        <v>19.8</v>
      </c>
      <c r="U49" s="122">
        <v>1.6</v>
      </c>
    </row>
    <row r="50" spans="1:21" s="61" customFormat="1" ht="16.5" customHeight="1" x14ac:dyDescent="0.3">
      <c r="A50" s="17" t="s">
        <v>209</v>
      </c>
      <c r="B50" s="116">
        <v>41704</v>
      </c>
      <c r="C50" s="20" t="s">
        <v>194</v>
      </c>
      <c r="D50" s="122">
        <v>14.15</v>
      </c>
      <c r="E50" s="122">
        <v>19.86</v>
      </c>
      <c r="F50" s="81">
        <f t="shared" si="4"/>
        <v>41.55</v>
      </c>
      <c r="G50" s="64">
        <f t="shared" si="5"/>
        <v>41.55</v>
      </c>
      <c r="H50" s="123">
        <v>41</v>
      </c>
      <c r="I50" s="122">
        <v>41</v>
      </c>
      <c r="J50" s="123">
        <v>0.25</v>
      </c>
      <c r="K50" s="489">
        <v>0.3</v>
      </c>
      <c r="L50" s="123">
        <v>35</v>
      </c>
      <c r="M50" s="131"/>
      <c r="N50" s="123">
        <v>3.7</v>
      </c>
      <c r="O50" s="122">
        <v>4</v>
      </c>
      <c r="P50" s="123">
        <v>3.3</v>
      </c>
      <c r="Q50" s="122">
        <v>7</v>
      </c>
      <c r="R50" s="122">
        <v>7</v>
      </c>
      <c r="S50" s="123">
        <v>20.2</v>
      </c>
      <c r="T50" s="123">
        <v>20.2</v>
      </c>
      <c r="U50" s="122">
        <v>0.9</v>
      </c>
    </row>
    <row r="51" spans="1:21" s="61" customFormat="1" ht="16.5" customHeight="1" x14ac:dyDescent="0.3">
      <c r="A51" s="17" t="s">
        <v>209</v>
      </c>
      <c r="B51" s="116">
        <v>41718</v>
      </c>
      <c r="C51" s="20" t="s">
        <v>194</v>
      </c>
      <c r="D51" s="122">
        <v>12.45</v>
      </c>
      <c r="E51" s="122">
        <v>20.87</v>
      </c>
      <c r="F51" s="81">
        <f t="shared" si="4"/>
        <v>50.75</v>
      </c>
      <c r="G51" s="64">
        <f t="shared" si="5"/>
        <v>49.75</v>
      </c>
      <c r="H51" s="123">
        <v>50</v>
      </c>
      <c r="I51" s="122">
        <v>49</v>
      </c>
      <c r="J51" s="123">
        <v>0.51</v>
      </c>
      <c r="K51" s="122">
        <v>0.24</v>
      </c>
      <c r="L51" s="123">
        <v>44</v>
      </c>
      <c r="M51" s="131"/>
      <c r="N51" s="123">
        <v>3.8</v>
      </c>
      <c r="O51" s="122">
        <v>3.7</v>
      </c>
      <c r="P51" s="123">
        <v>3.8</v>
      </c>
      <c r="Q51" s="122">
        <v>7</v>
      </c>
      <c r="R51" s="122">
        <v>7</v>
      </c>
      <c r="S51" s="123">
        <v>20.8</v>
      </c>
      <c r="T51" s="123">
        <v>20.8</v>
      </c>
      <c r="U51" s="122">
        <v>2.6</v>
      </c>
    </row>
    <row r="52" spans="1:21" s="61" customFormat="1" ht="16.5" customHeight="1" x14ac:dyDescent="0.3">
      <c r="A52" s="17"/>
      <c r="B52" s="116"/>
      <c r="C52" s="20"/>
      <c r="D52" s="122"/>
      <c r="E52" s="122"/>
      <c r="F52" s="81">
        <f t="shared" si="4"/>
        <v>0</v>
      </c>
      <c r="G52" s="64">
        <f t="shared" si="5"/>
        <v>0</v>
      </c>
      <c r="H52" s="123"/>
      <c r="I52" s="122"/>
      <c r="J52" s="123"/>
      <c r="K52" s="122"/>
      <c r="L52" s="123"/>
      <c r="M52" s="131"/>
      <c r="N52" s="123"/>
      <c r="O52" s="122"/>
      <c r="P52" s="123"/>
      <c r="Q52" s="122"/>
      <c r="R52" s="122"/>
      <c r="S52" s="123"/>
      <c r="T52" s="123"/>
      <c r="U52" s="122"/>
    </row>
    <row r="53" spans="1:21" s="61" customFormat="1" ht="16.5" customHeight="1" x14ac:dyDescent="0.3">
      <c r="A53" s="17"/>
      <c r="B53" s="116"/>
      <c r="C53" s="20"/>
      <c r="D53" s="122"/>
      <c r="E53" s="122"/>
      <c r="F53" s="81">
        <f t="shared" si="4"/>
        <v>0</v>
      </c>
      <c r="G53" s="64">
        <f t="shared" si="5"/>
        <v>0</v>
      </c>
      <c r="H53" s="123"/>
      <c r="I53" s="122"/>
      <c r="J53" s="123"/>
      <c r="K53" s="122"/>
      <c r="L53" s="123"/>
      <c r="M53" s="131"/>
      <c r="N53" s="123"/>
      <c r="O53" s="122"/>
      <c r="P53" s="123"/>
      <c r="Q53" s="122"/>
      <c r="R53" s="122"/>
      <c r="S53" s="123"/>
      <c r="T53" s="123"/>
      <c r="U53" s="122"/>
    </row>
    <row r="54" spans="1:21" s="61" customFormat="1" ht="16.5" customHeight="1" x14ac:dyDescent="0.3">
      <c r="A54" s="17"/>
      <c r="B54" s="116"/>
      <c r="C54" s="20"/>
      <c r="D54" s="122"/>
      <c r="E54" s="122"/>
      <c r="F54" s="81">
        <f t="shared" si="4"/>
        <v>0</v>
      </c>
      <c r="G54" s="64">
        <f t="shared" si="5"/>
        <v>0</v>
      </c>
      <c r="H54" s="123"/>
      <c r="I54" s="122"/>
      <c r="J54" s="123"/>
      <c r="K54" s="122"/>
      <c r="L54" s="123"/>
      <c r="M54" s="131"/>
      <c r="N54" s="123"/>
      <c r="O54" s="122"/>
      <c r="P54" s="123"/>
      <c r="Q54" s="122"/>
      <c r="R54" s="122"/>
      <c r="S54" s="123"/>
      <c r="T54" s="123"/>
      <c r="U54" s="122"/>
    </row>
    <row r="55" spans="1:21" s="61" customFormat="1" ht="16.5" customHeight="1" x14ac:dyDescent="0.25">
      <c r="A55" s="17"/>
      <c r="B55" s="116"/>
      <c r="C55" s="20"/>
      <c r="D55" s="122"/>
      <c r="E55" s="122"/>
      <c r="F55" s="81">
        <f t="shared" si="4"/>
        <v>0</v>
      </c>
      <c r="G55" s="64">
        <f t="shared" si="5"/>
        <v>0</v>
      </c>
      <c r="H55" s="123"/>
      <c r="I55" s="122"/>
      <c r="J55" s="123"/>
      <c r="K55" s="122"/>
      <c r="L55" s="123"/>
      <c r="M55" s="131"/>
      <c r="N55" s="123"/>
      <c r="O55" s="122"/>
      <c r="P55" s="123"/>
      <c r="Q55" s="122"/>
      <c r="R55" s="122"/>
      <c r="S55" s="123"/>
      <c r="T55" s="123"/>
      <c r="U55" s="122"/>
    </row>
    <row r="56" spans="1:21" s="61" customFormat="1" ht="16.5" customHeight="1" x14ac:dyDescent="0.25">
      <c r="A56" s="17"/>
      <c r="B56" s="116"/>
      <c r="C56" s="20"/>
      <c r="D56" s="122"/>
      <c r="E56" s="122"/>
      <c r="F56" s="81">
        <f t="shared" si="4"/>
        <v>0</v>
      </c>
      <c r="G56" s="64">
        <f t="shared" si="5"/>
        <v>0</v>
      </c>
      <c r="H56" s="123"/>
      <c r="I56" s="122"/>
      <c r="J56" s="123"/>
      <c r="K56" s="122"/>
      <c r="L56" s="123"/>
      <c r="M56" s="131"/>
      <c r="N56" s="123"/>
      <c r="O56" s="122"/>
      <c r="P56" s="123"/>
      <c r="Q56" s="122"/>
      <c r="R56" s="122"/>
      <c r="S56" s="123"/>
      <c r="T56" s="123"/>
      <c r="U56" s="122"/>
    </row>
    <row r="57" spans="1:21" s="61" customFormat="1" ht="16.5" customHeight="1" x14ac:dyDescent="0.25">
      <c r="A57" s="17"/>
      <c r="B57" s="116"/>
      <c r="C57" s="20"/>
      <c r="D57" s="122"/>
      <c r="E57" s="122"/>
      <c r="F57" s="81">
        <f t="shared" si="4"/>
        <v>0</v>
      </c>
      <c r="G57" s="64">
        <f t="shared" si="5"/>
        <v>0</v>
      </c>
      <c r="H57" s="123"/>
      <c r="I57" s="122"/>
      <c r="J57" s="123"/>
      <c r="K57" s="122"/>
      <c r="L57" s="123"/>
      <c r="M57" s="131"/>
      <c r="N57" s="123"/>
      <c r="O57" s="122"/>
      <c r="P57" s="123"/>
      <c r="Q57" s="122"/>
      <c r="R57" s="122"/>
      <c r="S57" s="123"/>
      <c r="T57" s="123"/>
      <c r="U57" s="122"/>
    </row>
    <row r="58" spans="1:21" s="61" customFormat="1" ht="16.5" customHeight="1" x14ac:dyDescent="0.25">
      <c r="A58" s="17"/>
      <c r="B58" s="116"/>
      <c r="C58" s="20"/>
      <c r="D58" s="122"/>
      <c r="E58" s="122"/>
      <c r="F58" s="81">
        <f t="shared" si="4"/>
        <v>0</v>
      </c>
      <c r="G58" s="64">
        <f t="shared" si="5"/>
        <v>0</v>
      </c>
      <c r="H58" s="123"/>
      <c r="I58" s="122"/>
      <c r="J58" s="123"/>
      <c r="K58" s="122"/>
      <c r="L58" s="123"/>
      <c r="M58" s="131"/>
      <c r="N58" s="123"/>
      <c r="O58" s="122"/>
      <c r="P58" s="123"/>
      <c r="Q58" s="122"/>
      <c r="R58" s="122"/>
      <c r="S58" s="123"/>
      <c r="T58" s="123"/>
      <c r="U58" s="122"/>
    </row>
    <row r="59" spans="1:21" s="61" customFormat="1" ht="16.5" customHeight="1" x14ac:dyDescent="0.25">
      <c r="A59" s="17"/>
      <c r="B59" s="116"/>
      <c r="C59" s="20"/>
      <c r="D59" s="122"/>
      <c r="E59" s="122"/>
      <c r="F59" s="81">
        <f t="shared" si="4"/>
        <v>0</v>
      </c>
      <c r="G59" s="64">
        <f t="shared" si="5"/>
        <v>0</v>
      </c>
      <c r="H59" s="123"/>
      <c r="I59" s="122"/>
      <c r="J59" s="123"/>
      <c r="K59" s="122"/>
      <c r="L59" s="123"/>
      <c r="M59" s="131"/>
      <c r="N59" s="123"/>
      <c r="O59" s="122"/>
      <c r="P59" s="123"/>
      <c r="Q59" s="122"/>
      <c r="R59" s="122"/>
      <c r="S59" s="123"/>
      <c r="T59" s="123"/>
      <c r="U59" s="122"/>
    </row>
    <row r="60" spans="1:21" s="61" customFormat="1" ht="16.5" customHeight="1" x14ac:dyDescent="0.25">
      <c r="A60" s="17"/>
      <c r="B60" s="116"/>
      <c r="C60" s="20"/>
      <c r="D60" s="122"/>
      <c r="E60" s="122"/>
      <c r="F60" s="81">
        <f t="shared" si="4"/>
        <v>0</v>
      </c>
      <c r="G60" s="64">
        <f t="shared" si="5"/>
        <v>0</v>
      </c>
      <c r="H60" s="123"/>
      <c r="I60" s="122"/>
      <c r="J60" s="123"/>
      <c r="K60" s="122"/>
      <c r="L60" s="123"/>
      <c r="M60" s="131"/>
      <c r="N60" s="123"/>
      <c r="O60" s="122"/>
      <c r="P60" s="123"/>
      <c r="Q60" s="122"/>
      <c r="R60" s="122"/>
      <c r="S60" s="123"/>
      <c r="T60" s="123"/>
      <c r="U60" s="122"/>
    </row>
    <row r="61" spans="1:21" s="61" customFormat="1" ht="16.5" customHeight="1" x14ac:dyDescent="0.3">
      <c r="A61" s="17"/>
      <c r="B61" s="116"/>
      <c r="C61" s="20"/>
      <c r="D61" s="122"/>
      <c r="E61" s="122"/>
      <c r="F61" s="81">
        <f t="shared" si="4"/>
        <v>0</v>
      </c>
      <c r="G61" s="64">
        <f t="shared" si="5"/>
        <v>0</v>
      </c>
      <c r="H61" s="123"/>
      <c r="I61" s="122"/>
      <c r="J61" s="123"/>
      <c r="K61" s="122"/>
      <c r="L61" s="123"/>
      <c r="M61" s="131"/>
      <c r="N61" s="123"/>
      <c r="O61" s="122"/>
      <c r="P61" s="123"/>
      <c r="Q61" s="122"/>
      <c r="R61" s="122"/>
      <c r="S61" s="123"/>
      <c r="T61" s="123"/>
      <c r="U61" s="122"/>
    </row>
    <row r="62" spans="1:21" s="61" customFormat="1" ht="16.5" customHeight="1" x14ac:dyDescent="0.3">
      <c r="A62" s="17"/>
      <c r="B62" s="116"/>
      <c r="C62" s="20"/>
      <c r="D62" s="122"/>
      <c r="E62" s="122"/>
      <c r="F62" s="81">
        <f t="shared" si="4"/>
        <v>0</v>
      </c>
      <c r="G62" s="64">
        <f t="shared" si="5"/>
        <v>0</v>
      </c>
      <c r="H62" s="123"/>
      <c r="I62" s="122"/>
      <c r="J62" s="123"/>
      <c r="K62" s="122"/>
      <c r="L62" s="123"/>
      <c r="M62" s="131"/>
      <c r="N62" s="123"/>
      <c r="O62" s="122"/>
      <c r="P62" s="123"/>
      <c r="Q62" s="122"/>
      <c r="R62" s="122"/>
      <c r="S62" s="123"/>
      <c r="T62" s="123"/>
      <c r="U62" s="122"/>
    </row>
    <row r="63" spans="1:21" s="61" customFormat="1" ht="16.5" customHeight="1" x14ac:dyDescent="0.3">
      <c r="A63" s="17"/>
      <c r="B63" s="116"/>
      <c r="C63" s="20"/>
      <c r="D63" s="122"/>
      <c r="E63" s="122"/>
      <c r="F63" s="81">
        <f t="shared" si="4"/>
        <v>0</v>
      </c>
      <c r="G63" s="64">
        <f t="shared" si="5"/>
        <v>0</v>
      </c>
      <c r="H63" s="123"/>
      <c r="I63" s="122"/>
      <c r="J63" s="123"/>
      <c r="K63" s="122"/>
      <c r="L63" s="123"/>
      <c r="M63" s="131"/>
      <c r="N63" s="123"/>
      <c r="O63" s="122"/>
      <c r="P63" s="123"/>
      <c r="Q63" s="122"/>
      <c r="R63" s="122"/>
      <c r="S63" s="123"/>
      <c r="T63" s="123"/>
      <c r="U63" s="122"/>
    </row>
    <row r="64" spans="1:21" s="61" customFormat="1" ht="16.5" customHeight="1" x14ac:dyDescent="0.3">
      <c r="A64" s="17"/>
      <c r="B64" s="116"/>
      <c r="C64" s="20"/>
      <c r="D64" s="122"/>
      <c r="E64" s="122"/>
      <c r="F64" s="81">
        <f t="shared" si="4"/>
        <v>0</v>
      </c>
      <c r="G64" s="64">
        <f t="shared" si="5"/>
        <v>0</v>
      </c>
      <c r="H64" s="123"/>
      <c r="I64" s="122"/>
      <c r="J64" s="123"/>
      <c r="K64" s="122"/>
      <c r="L64" s="123"/>
      <c r="M64" s="131"/>
      <c r="N64" s="123"/>
      <c r="O64" s="122"/>
      <c r="P64" s="123"/>
      <c r="Q64" s="122"/>
      <c r="R64" s="122"/>
      <c r="S64" s="123"/>
      <c r="T64" s="123"/>
      <c r="U64" s="122"/>
    </row>
    <row r="65" spans="1:21" s="61" customFormat="1" ht="16.5" customHeight="1" x14ac:dyDescent="0.25">
      <c r="A65" s="17"/>
      <c r="B65" s="116"/>
      <c r="C65" s="20"/>
      <c r="D65" s="122"/>
      <c r="E65" s="122"/>
      <c r="F65" s="81">
        <f t="shared" si="4"/>
        <v>0</v>
      </c>
      <c r="G65" s="64">
        <f t="shared" si="5"/>
        <v>0</v>
      </c>
      <c r="H65" s="123"/>
      <c r="I65" s="122"/>
      <c r="J65" s="123"/>
      <c r="K65" s="122"/>
      <c r="L65" s="123"/>
      <c r="M65" s="131"/>
      <c r="N65" s="123"/>
      <c r="O65" s="122"/>
      <c r="P65" s="123"/>
      <c r="Q65" s="122"/>
      <c r="R65" s="122"/>
      <c r="S65" s="123"/>
      <c r="T65" s="123"/>
      <c r="U65" s="122"/>
    </row>
    <row r="66" spans="1:21" s="53" customFormat="1" ht="16.5" customHeight="1" x14ac:dyDescent="0.25">
      <c r="A66" s="17"/>
      <c r="B66" s="116"/>
      <c r="C66" s="20"/>
      <c r="D66" s="122"/>
      <c r="E66" s="122"/>
      <c r="F66" s="81">
        <f t="shared" si="4"/>
        <v>0</v>
      </c>
      <c r="G66" s="64">
        <f t="shared" si="5"/>
        <v>0</v>
      </c>
      <c r="H66" s="123"/>
      <c r="I66" s="122"/>
      <c r="J66" s="123"/>
      <c r="K66" s="122"/>
      <c r="L66" s="123"/>
      <c r="M66" s="131"/>
      <c r="N66" s="123"/>
      <c r="O66" s="122"/>
      <c r="P66" s="123"/>
      <c r="Q66" s="122"/>
      <c r="R66" s="122"/>
      <c r="S66" s="123"/>
      <c r="T66" s="123"/>
      <c r="U66" s="122"/>
    </row>
    <row r="67" spans="1:21" s="59" customFormat="1" ht="16.5" customHeight="1" thickBot="1" x14ac:dyDescent="0.3">
      <c r="A67" s="54"/>
      <c r="B67" s="54"/>
      <c r="C67" s="55"/>
      <c r="D67" s="56"/>
      <c r="E67" s="56"/>
      <c r="F67" s="57"/>
      <c r="G67" s="56"/>
      <c r="H67" s="56"/>
      <c r="I67" s="58"/>
      <c r="J67" s="130"/>
      <c r="K67" s="130"/>
      <c r="L67" s="56"/>
      <c r="M67" s="56"/>
      <c r="N67" s="56"/>
      <c r="O67" s="56"/>
      <c r="P67" s="56"/>
      <c r="Q67" s="56"/>
      <c r="R67" s="56"/>
      <c r="S67" s="56"/>
      <c r="T67" s="56"/>
      <c r="U67" s="56"/>
    </row>
    <row r="68" spans="1:21" ht="15.75" x14ac:dyDescent="0.25">
      <c r="A68" s="401" t="s">
        <v>159</v>
      </c>
      <c r="B68" s="388"/>
      <c r="C68" s="389"/>
      <c r="D68" s="389"/>
      <c r="E68" s="390"/>
      <c r="F68" s="390"/>
      <c r="G68" s="389"/>
      <c r="H68" s="389"/>
      <c r="I68" s="389"/>
      <c r="J68" s="404"/>
      <c r="K68" s="404"/>
      <c r="L68" s="389"/>
      <c r="M68" s="364"/>
      <c r="N68" s="364"/>
      <c r="O68" s="364"/>
      <c r="P68" s="364"/>
      <c r="Q68" s="364"/>
      <c r="R68" s="368"/>
      <c r="S68" s="363"/>
      <c r="T68" s="363"/>
      <c r="U68" s="356"/>
    </row>
    <row r="69" spans="1:21" x14ac:dyDescent="0.25">
      <c r="A69" s="397" t="s">
        <v>120</v>
      </c>
      <c r="B69" s="391"/>
      <c r="C69" s="392"/>
      <c r="D69" s="392"/>
      <c r="E69" s="393"/>
      <c r="F69" s="393"/>
      <c r="G69" s="392"/>
      <c r="H69" s="392"/>
      <c r="I69" s="392"/>
      <c r="J69" s="405"/>
      <c r="K69" s="405"/>
      <c r="L69" s="392"/>
      <c r="M69" s="366"/>
      <c r="N69" s="366"/>
      <c r="O69" s="366"/>
      <c r="P69" s="366"/>
      <c r="Q69" s="366"/>
      <c r="R69" s="369"/>
      <c r="S69" s="363"/>
      <c r="T69" s="363"/>
      <c r="U69" s="356"/>
    </row>
    <row r="70" spans="1:21" x14ac:dyDescent="0.25">
      <c r="A70" s="397" t="s">
        <v>106</v>
      </c>
      <c r="B70" s="391"/>
      <c r="C70" s="392"/>
      <c r="D70" s="392"/>
      <c r="E70" s="393"/>
      <c r="F70" s="393"/>
      <c r="G70" s="392"/>
      <c r="H70" s="392"/>
      <c r="I70" s="392"/>
      <c r="J70" s="405"/>
      <c r="K70" s="405"/>
      <c r="L70" s="392"/>
      <c r="M70" s="366"/>
      <c r="N70" s="366"/>
      <c r="O70" s="366"/>
      <c r="P70" s="366"/>
      <c r="Q70" s="366"/>
      <c r="R70" s="369"/>
      <c r="S70" s="363"/>
      <c r="T70" s="363"/>
      <c r="U70" s="356"/>
    </row>
    <row r="71" spans="1:21" x14ac:dyDescent="0.25">
      <c r="A71" s="397"/>
      <c r="B71" s="391"/>
      <c r="C71" s="392"/>
      <c r="D71" s="392"/>
      <c r="E71" s="393"/>
      <c r="F71" s="393"/>
      <c r="G71" s="392"/>
      <c r="H71" s="392"/>
      <c r="I71" s="392"/>
      <c r="J71" s="405"/>
      <c r="K71" s="405"/>
      <c r="L71" s="392"/>
      <c r="M71" s="366"/>
      <c r="N71" s="366"/>
      <c r="O71" s="366"/>
      <c r="P71" s="366"/>
      <c r="Q71" s="366"/>
      <c r="R71" s="369"/>
      <c r="S71" s="363"/>
      <c r="T71" s="363"/>
      <c r="U71" s="356"/>
    </row>
    <row r="72" spans="1:21" ht="15.75" x14ac:dyDescent="0.25">
      <c r="A72" s="400" t="s">
        <v>160</v>
      </c>
      <c r="B72" s="370"/>
      <c r="C72" s="371"/>
      <c r="D72" s="371"/>
      <c r="E72" s="367"/>
      <c r="F72" s="367"/>
      <c r="G72" s="371"/>
      <c r="H72" s="371"/>
      <c r="I72" s="371"/>
      <c r="J72" s="405"/>
      <c r="K72" s="405"/>
      <c r="L72" s="392"/>
      <c r="M72" s="366"/>
      <c r="N72" s="366"/>
      <c r="O72" s="366"/>
      <c r="P72" s="366"/>
      <c r="Q72" s="366"/>
      <c r="R72" s="369"/>
      <c r="S72" s="363"/>
      <c r="T72" s="363"/>
      <c r="U72" s="356"/>
    </row>
    <row r="73" spans="1:21" x14ac:dyDescent="0.25">
      <c r="A73" s="375" t="s">
        <v>104</v>
      </c>
      <c r="B73" s="370"/>
      <c r="C73" s="371"/>
      <c r="D73" s="371"/>
      <c r="E73" s="367"/>
      <c r="F73" s="367"/>
      <c r="G73" s="371"/>
      <c r="H73" s="371"/>
      <c r="I73" s="371"/>
      <c r="J73" s="405"/>
      <c r="K73" s="405"/>
      <c r="L73" s="392"/>
      <c r="M73" s="366"/>
      <c r="N73" s="366"/>
      <c r="O73" s="366"/>
      <c r="P73" s="366"/>
      <c r="Q73" s="366"/>
      <c r="R73" s="369"/>
      <c r="S73" s="363"/>
      <c r="T73" s="363"/>
      <c r="U73" s="356"/>
    </row>
    <row r="74" spans="1:21" x14ac:dyDescent="0.25">
      <c r="A74" s="375" t="s">
        <v>105</v>
      </c>
      <c r="B74" s="370"/>
      <c r="C74" s="371"/>
      <c r="D74" s="371"/>
      <c r="E74" s="367"/>
      <c r="F74" s="367"/>
      <c r="G74" s="371"/>
      <c r="H74" s="371"/>
      <c r="I74" s="371"/>
      <c r="J74" s="405"/>
      <c r="K74" s="405"/>
      <c r="L74" s="392"/>
      <c r="M74" s="366"/>
      <c r="N74" s="366"/>
      <c r="O74" s="366"/>
      <c r="P74" s="366"/>
      <c r="Q74" s="366"/>
      <c r="R74" s="369"/>
      <c r="S74" s="363"/>
      <c r="T74" s="363"/>
      <c r="U74" s="356"/>
    </row>
    <row r="75" spans="1:21" x14ac:dyDescent="0.25">
      <c r="A75" s="380" t="s">
        <v>161</v>
      </c>
      <c r="B75" s="373"/>
      <c r="C75" s="373"/>
      <c r="D75" s="373"/>
      <c r="E75" s="373"/>
      <c r="F75" s="373"/>
      <c r="G75" s="373"/>
      <c r="H75" s="373"/>
      <c r="I75" s="371"/>
      <c r="J75" s="405"/>
      <c r="K75" s="405"/>
      <c r="L75" s="392"/>
      <c r="M75" s="366"/>
      <c r="N75" s="366"/>
      <c r="O75" s="366"/>
      <c r="P75" s="366"/>
      <c r="Q75" s="366"/>
      <c r="R75" s="369"/>
      <c r="S75" s="363"/>
      <c r="T75" s="363"/>
      <c r="U75" s="356"/>
    </row>
    <row r="76" spans="1:21" x14ac:dyDescent="0.25">
      <c r="A76" s="397"/>
      <c r="B76" s="391"/>
      <c r="C76" s="392"/>
      <c r="D76" s="392"/>
      <c r="E76" s="393"/>
      <c r="F76" s="393"/>
      <c r="G76" s="392"/>
      <c r="H76" s="392"/>
      <c r="I76" s="392"/>
      <c r="J76" s="405"/>
      <c r="K76" s="405"/>
      <c r="L76" s="392"/>
      <c r="M76" s="366"/>
      <c r="N76" s="366"/>
      <c r="O76" s="366"/>
      <c r="P76" s="366"/>
      <c r="Q76" s="366"/>
      <c r="R76" s="369"/>
      <c r="S76" s="363"/>
      <c r="T76" s="363"/>
      <c r="U76" s="356"/>
    </row>
    <row r="77" spans="1:21" x14ac:dyDescent="0.25">
      <c r="A77" s="403" t="s">
        <v>184</v>
      </c>
      <c r="B77" s="391"/>
      <c r="C77" s="392"/>
      <c r="D77" s="392"/>
      <c r="E77" s="393"/>
      <c r="F77" s="393"/>
      <c r="G77" s="392"/>
      <c r="H77" s="392"/>
      <c r="I77" s="392"/>
      <c r="J77" s="405"/>
      <c r="K77" s="405"/>
      <c r="L77" s="392"/>
      <c r="M77" s="366"/>
      <c r="N77" s="366"/>
      <c r="O77" s="366"/>
      <c r="P77" s="366"/>
      <c r="Q77" s="366"/>
      <c r="R77" s="369"/>
      <c r="S77" s="363"/>
      <c r="T77" s="363"/>
      <c r="U77" s="356"/>
    </row>
    <row r="78" spans="1:21" x14ac:dyDescent="0.25">
      <c r="A78" s="397" t="s">
        <v>179</v>
      </c>
      <c r="B78" s="391"/>
      <c r="C78" s="392"/>
      <c r="D78" s="392"/>
      <c r="E78" s="393"/>
      <c r="F78" s="393"/>
      <c r="G78" s="392"/>
      <c r="H78" s="392"/>
      <c r="I78" s="392"/>
      <c r="J78" s="405"/>
      <c r="K78" s="405"/>
      <c r="L78" s="392"/>
      <c r="M78" s="366"/>
      <c r="N78" s="366"/>
      <c r="O78" s="366"/>
      <c r="P78" s="366"/>
      <c r="Q78" s="366"/>
      <c r="R78" s="369"/>
      <c r="S78" s="363"/>
      <c r="T78" s="363"/>
      <c r="U78" s="356"/>
    </row>
    <row r="79" spans="1:21" x14ac:dyDescent="0.25">
      <c r="A79" s="397" t="s">
        <v>183</v>
      </c>
      <c r="B79" s="391"/>
      <c r="C79" s="392"/>
      <c r="D79" s="392"/>
      <c r="E79" s="393"/>
      <c r="F79" s="393"/>
      <c r="G79" s="392"/>
      <c r="H79" s="392"/>
      <c r="I79" s="392"/>
      <c r="J79" s="405"/>
      <c r="K79" s="405"/>
      <c r="L79" s="392"/>
      <c r="M79" s="366"/>
      <c r="N79" s="366"/>
      <c r="O79" s="366"/>
      <c r="P79" s="366"/>
      <c r="Q79" s="366"/>
      <c r="R79" s="369"/>
      <c r="S79" s="363"/>
      <c r="T79" s="363"/>
      <c r="U79" s="356"/>
    </row>
    <row r="80" spans="1:21" x14ac:dyDescent="0.25">
      <c r="A80" s="397" t="s">
        <v>180</v>
      </c>
      <c r="B80" s="391"/>
      <c r="C80" s="392"/>
      <c r="D80" s="392"/>
      <c r="E80" s="393"/>
      <c r="F80" s="393"/>
      <c r="G80" s="392"/>
      <c r="H80" s="392"/>
      <c r="I80" s="392"/>
      <c r="J80" s="405"/>
      <c r="K80" s="405"/>
      <c r="L80" s="392"/>
      <c r="M80" s="366"/>
      <c r="N80" s="366"/>
      <c r="O80" s="366"/>
      <c r="P80" s="366"/>
      <c r="Q80" s="366"/>
      <c r="R80" s="369"/>
      <c r="S80" s="363"/>
      <c r="T80" s="363"/>
      <c r="U80" s="356"/>
    </row>
    <row r="81" spans="1:21" x14ac:dyDescent="0.25">
      <c r="A81" s="397" t="s">
        <v>181</v>
      </c>
      <c r="B81" s="391"/>
      <c r="C81" s="392"/>
      <c r="D81" s="392"/>
      <c r="E81" s="393"/>
      <c r="F81" s="393"/>
      <c r="G81" s="392"/>
      <c r="H81" s="392"/>
      <c r="I81" s="392"/>
      <c r="J81" s="405"/>
      <c r="K81" s="405"/>
      <c r="L81" s="392"/>
      <c r="M81" s="366"/>
      <c r="N81" s="366"/>
      <c r="O81" s="366"/>
      <c r="P81" s="366"/>
      <c r="Q81" s="366"/>
      <c r="R81" s="369"/>
      <c r="S81" s="363"/>
      <c r="T81" s="363"/>
      <c r="U81" s="356"/>
    </row>
    <row r="82" spans="1:21" x14ac:dyDescent="0.25">
      <c r="A82" s="397" t="s">
        <v>182</v>
      </c>
      <c r="B82" s="391"/>
      <c r="C82" s="392"/>
      <c r="D82" s="392"/>
      <c r="E82" s="393"/>
      <c r="F82" s="393"/>
      <c r="G82" s="392"/>
      <c r="H82" s="392"/>
      <c r="I82" s="392"/>
      <c r="J82" s="405"/>
      <c r="K82" s="405"/>
      <c r="L82" s="392"/>
      <c r="M82" s="366"/>
      <c r="N82" s="366"/>
      <c r="O82" s="366"/>
      <c r="P82" s="366"/>
      <c r="Q82" s="366"/>
      <c r="R82" s="369"/>
      <c r="S82" s="363"/>
      <c r="T82" s="363"/>
      <c r="U82" s="356"/>
    </row>
    <row r="83" spans="1:21" x14ac:dyDescent="0.25">
      <c r="A83" s="397" t="s">
        <v>187</v>
      </c>
      <c r="B83" s="391"/>
      <c r="C83" s="392"/>
      <c r="D83" s="392"/>
      <c r="E83" s="393"/>
      <c r="F83" s="393"/>
      <c r="G83" s="392"/>
      <c r="H83" s="392"/>
      <c r="I83" s="392"/>
      <c r="J83" s="405"/>
      <c r="K83" s="405"/>
      <c r="L83" s="392"/>
      <c r="M83" s="366"/>
      <c r="N83" s="366"/>
      <c r="O83" s="366"/>
      <c r="P83" s="366"/>
      <c r="Q83" s="366"/>
      <c r="R83" s="369"/>
      <c r="S83" s="363"/>
      <c r="T83" s="363"/>
      <c r="U83" s="356"/>
    </row>
    <row r="84" spans="1:21" x14ac:dyDescent="0.25">
      <c r="A84" s="397" t="s">
        <v>185</v>
      </c>
      <c r="B84" s="391"/>
      <c r="C84" s="392"/>
      <c r="D84" s="392"/>
      <c r="E84" s="393"/>
      <c r="F84" s="393"/>
      <c r="G84" s="392"/>
      <c r="H84" s="392"/>
      <c r="I84" s="392"/>
      <c r="J84" s="405"/>
      <c r="K84" s="405"/>
      <c r="L84" s="392"/>
      <c r="M84" s="366"/>
      <c r="N84" s="366"/>
      <c r="O84" s="366"/>
      <c r="P84" s="366"/>
      <c r="Q84" s="366"/>
      <c r="R84" s="369"/>
      <c r="S84" s="363"/>
      <c r="T84" s="363"/>
      <c r="U84" s="356"/>
    </row>
    <row r="85" spans="1:21" x14ac:dyDescent="0.25">
      <c r="A85" s="397" t="s">
        <v>186</v>
      </c>
      <c r="B85" s="391"/>
      <c r="C85" s="392"/>
      <c r="D85" s="392"/>
      <c r="E85" s="393"/>
      <c r="F85" s="393"/>
      <c r="G85" s="392"/>
      <c r="H85" s="392"/>
      <c r="I85" s="392"/>
      <c r="J85" s="405"/>
      <c r="K85" s="405"/>
      <c r="L85" s="392"/>
      <c r="M85" s="366"/>
      <c r="N85" s="366"/>
      <c r="O85" s="366"/>
      <c r="P85" s="366"/>
      <c r="Q85" s="366"/>
      <c r="R85" s="369"/>
      <c r="S85" s="363"/>
      <c r="T85" s="363"/>
      <c r="U85" s="356"/>
    </row>
    <row r="86" spans="1:21" x14ac:dyDescent="0.25">
      <c r="A86" s="375" t="s">
        <v>189</v>
      </c>
      <c r="B86" s="391"/>
      <c r="C86" s="392"/>
      <c r="D86" s="392"/>
      <c r="E86" s="393"/>
      <c r="F86" s="393"/>
      <c r="G86" s="392"/>
      <c r="H86" s="392"/>
      <c r="I86" s="392"/>
      <c r="J86" s="405"/>
      <c r="K86" s="405"/>
      <c r="L86" s="392"/>
      <c r="M86" s="366"/>
      <c r="N86" s="366"/>
      <c r="O86" s="366"/>
      <c r="P86" s="366"/>
      <c r="Q86" s="366"/>
      <c r="R86" s="369"/>
      <c r="S86" s="363"/>
      <c r="T86" s="363"/>
      <c r="U86" s="356"/>
    </row>
    <row r="87" spans="1:21" x14ac:dyDescent="0.25">
      <c r="A87" s="375" t="s">
        <v>188</v>
      </c>
      <c r="B87" s="391"/>
      <c r="C87" s="392"/>
      <c r="D87" s="392"/>
      <c r="E87" s="393"/>
      <c r="F87" s="393"/>
      <c r="G87" s="392"/>
      <c r="H87" s="392"/>
      <c r="I87" s="392"/>
      <c r="J87" s="405"/>
      <c r="K87" s="405"/>
      <c r="L87" s="392"/>
      <c r="M87" s="366"/>
      <c r="N87" s="366"/>
      <c r="O87" s="366"/>
      <c r="P87" s="366"/>
      <c r="Q87" s="366"/>
      <c r="R87" s="369"/>
      <c r="S87" s="363"/>
      <c r="T87" s="363"/>
      <c r="U87" s="356"/>
    </row>
    <row r="88" spans="1:21" x14ac:dyDescent="0.25">
      <c r="A88" s="358"/>
      <c r="B88" s="391"/>
      <c r="C88" s="392"/>
      <c r="D88" s="392"/>
      <c r="E88" s="393"/>
      <c r="F88" s="393"/>
      <c r="G88" s="392"/>
      <c r="H88" s="392"/>
      <c r="I88" s="392"/>
      <c r="J88" s="405"/>
      <c r="K88" s="405"/>
      <c r="L88" s="392"/>
      <c r="M88" s="366"/>
      <c r="N88" s="366"/>
      <c r="O88" s="366"/>
      <c r="P88" s="366"/>
      <c r="Q88" s="366"/>
      <c r="R88" s="369"/>
      <c r="S88" s="363"/>
      <c r="T88" s="363"/>
      <c r="U88" s="356"/>
    </row>
    <row r="89" spans="1:21" ht="15.75" x14ac:dyDescent="0.25">
      <c r="A89" s="394" t="s">
        <v>99</v>
      </c>
      <c r="B89" s="382"/>
      <c r="C89" s="383"/>
      <c r="D89" s="383"/>
      <c r="E89" s="384"/>
      <c r="F89" s="384"/>
      <c r="G89" s="383"/>
      <c r="H89" s="383"/>
      <c r="I89" s="383"/>
      <c r="J89" s="406"/>
      <c r="K89" s="406"/>
      <c r="L89" s="383"/>
      <c r="M89" s="383"/>
      <c r="N89" s="383"/>
      <c r="O89" s="383"/>
      <c r="P89" s="383"/>
      <c r="Q89" s="383"/>
      <c r="R89" s="387"/>
      <c r="S89" s="385"/>
      <c r="T89" s="385"/>
      <c r="U89" s="386"/>
    </row>
    <row r="90" spans="1:21" ht="15.75" x14ac:dyDescent="0.25">
      <c r="A90" s="381" t="s">
        <v>155</v>
      </c>
      <c r="B90" s="382"/>
      <c r="C90" s="383"/>
      <c r="D90" s="383"/>
      <c r="E90" s="384"/>
      <c r="F90" s="384"/>
      <c r="G90" s="383"/>
      <c r="H90" s="383"/>
      <c r="I90" s="383"/>
      <c r="J90" s="406"/>
      <c r="K90" s="406"/>
      <c r="L90" s="383"/>
      <c r="M90" s="383"/>
      <c r="N90" s="383"/>
      <c r="O90" s="383"/>
      <c r="P90" s="383"/>
      <c r="Q90" s="383"/>
      <c r="R90" s="387"/>
      <c r="S90" s="385"/>
      <c r="T90" s="385"/>
      <c r="U90" s="386"/>
    </row>
    <row r="91" spans="1:21" ht="15.75" x14ac:dyDescent="0.25">
      <c r="A91" s="381" t="s">
        <v>164</v>
      </c>
      <c r="B91" s="382"/>
      <c r="C91" s="383"/>
      <c r="D91" s="383"/>
      <c r="E91" s="384"/>
      <c r="F91" s="384"/>
      <c r="G91" s="383"/>
      <c r="H91" s="383"/>
      <c r="I91" s="383"/>
      <c r="J91" s="407"/>
      <c r="K91" s="406"/>
      <c r="L91" s="383"/>
      <c r="M91" s="383"/>
      <c r="N91" s="383"/>
      <c r="O91" s="383"/>
      <c r="P91" s="383"/>
      <c r="Q91" s="383"/>
      <c r="R91" s="387"/>
      <c r="S91" s="385"/>
      <c r="T91" s="385"/>
      <c r="U91" s="386"/>
    </row>
    <row r="92" spans="1:21" ht="15.75" x14ac:dyDescent="0.25">
      <c r="A92" s="381" t="s">
        <v>156</v>
      </c>
      <c r="B92" s="382"/>
      <c r="C92" s="383"/>
      <c r="D92" s="383"/>
      <c r="E92" s="384"/>
      <c r="F92" s="384"/>
      <c r="G92" s="383"/>
      <c r="H92" s="383"/>
      <c r="I92" s="383"/>
      <c r="J92" s="406"/>
      <c r="K92" s="406"/>
      <c r="L92" s="383"/>
      <c r="M92" s="383"/>
      <c r="N92" s="383"/>
      <c r="O92" s="383"/>
      <c r="P92" s="383"/>
      <c r="Q92" s="383"/>
      <c r="R92" s="387"/>
      <c r="S92" s="385"/>
      <c r="T92" s="385"/>
      <c r="U92" s="386"/>
    </row>
    <row r="93" spans="1:21" ht="15.75" x14ac:dyDescent="0.25">
      <c r="A93" s="381" t="s">
        <v>157</v>
      </c>
      <c r="B93" s="382"/>
      <c r="C93" s="383"/>
      <c r="D93" s="383"/>
      <c r="E93" s="384"/>
      <c r="F93" s="384"/>
      <c r="G93" s="383"/>
      <c r="H93" s="383"/>
      <c r="I93" s="383"/>
      <c r="J93" s="406"/>
      <c r="K93" s="406"/>
      <c r="L93" s="383"/>
      <c r="M93" s="383"/>
      <c r="N93" s="383"/>
      <c r="O93" s="383"/>
      <c r="P93" s="383"/>
      <c r="Q93" s="383"/>
      <c r="R93" s="387"/>
      <c r="S93" s="385"/>
      <c r="T93" s="385"/>
      <c r="U93" s="386"/>
    </row>
    <row r="94" spans="1:21" x14ac:dyDescent="0.25">
      <c r="A94" s="376"/>
      <c r="B94" s="365"/>
      <c r="C94" s="366"/>
      <c r="D94" s="366"/>
      <c r="E94" s="362"/>
      <c r="F94" s="362"/>
      <c r="G94" s="366"/>
      <c r="H94" s="366"/>
      <c r="I94" s="366"/>
      <c r="J94" s="408"/>
      <c r="K94" s="408"/>
      <c r="L94" s="366"/>
      <c r="M94" s="366"/>
      <c r="N94" s="366"/>
      <c r="O94" s="366"/>
      <c r="P94" s="366"/>
      <c r="Q94" s="366"/>
      <c r="R94" s="369"/>
      <c r="S94" s="363"/>
      <c r="T94" s="363"/>
      <c r="U94" s="356"/>
    </row>
    <row r="95" spans="1:21" ht="15.75" x14ac:dyDescent="0.25">
      <c r="A95" s="394" t="s">
        <v>158</v>
      </c>
      <c r="B95" s="365"/>
      <c r="C95" s="366"/>
      <c r="D95" s="366"/>
      <c r="E95" s="362"/>
      <c r="F95" s="362"/>
      <c r="G95" s="366"/>
      <c r="H95" s="366"/>
      <c r="I95" s="366"/>
      <c r="J95" s="408"/>
      <c r="K95" s="408"/>
      <c r="L95" s="366"/>
      <c r="M95" s="366"/>
      <c r="N95" s="366"/>
      <c r="O95" s="366"/>
      <c r="P95" s="366"/>
      <c r="Q95" s="366"/>
      <c r="R95" s="369"/>
      <c r="S95" s="363"/>
      <c r="T95" s="363"/>
      <c r="U95" s="356"/>
    </row>
    <row r="96" spans="1:21" x14ac:dyDescent="0.25">
      <c r="A96" s="402" t="s">
        <v>153</v>
      </c>
      <c r="B96" s="373"/>
      <c r="C96" s="373"/>
      <c r="D96" s="373"/>
      <c r="E96" s="373"/>
      <c r="F96" s="373"/>
      <c r="G96" s="373"/>
      <c r="H96" s="373"/>
      <c r="I96" s="373"/>
      <c r="J96" s="409"/>
      <c r="K96" s="409"/>
      <c r="L96" s="373"/>
      <c r="M96" s="373"/>
      <c r="N96" s="373"/>
      <c r="O96" s="373"/>
      <c r="P96" s="373"/>
      <c r="Q96" s="373"/>
      <c r="R96" s="398"/>
      <c r="S96" s="396"/>
      <c r="T96" s="396"/>
      <c r="U96" s="372"/>
    </row>
    <row r="97" spans="1:21" x14ac:dyDescent="0.25">
      <c r="A97" s="399" t="s">
        <v>172</v>
      </c>
      <c r="B97" s="395"/>
      <c r="C97" s="395"/>
      <c r="D97" s="395"/>
      <c r="E97" s="395"/>
      <c r="F97" s="395"/>
      <c r="G97" s="395"/>
      <c r="H97" s="395"/>
      <c r="I97" s="395"/>
      <c r="J97" s="410"/>
      <c r="K97" s="410"/>
      <c r="L97" s="395"/>
      <c r="M97" s="395"/>
      <c r="N97" s="395"/>
      <c r="O97" s="395"/>
      <c r="P97" s="395"/>
      <c r="Q97" s="395"/>
      <c r="R97" s="374"/>
      <c r="S97" s="372"/>
      <c r="T97" s="372"/>
      <c r="U97" s="372"/>
    </row>
    <row r="98" spans="1:21" x14ac:dyDescent="0.25">
      <c r="A98" s="377"/>
      <c r="B98" s="357"/>
      <c r="C98" s="357"/>
      <c r="D98" s="357"/>
      <c r="E98" s="357"/>
      <c r="F98" s="357"/>
      <c r="G98" s="357"/>
      <c r="H98" s="357"/>
      <c r="I98" s="357"/>
      <c r="J98" s="411"/>
      <c r="K98" s="411"/>
      <c r="L98" s="357"/>
      <c r="M98" s="357"/>
      <c r="N98" s="357"/>
      <c r="O98" s="357"/>
      <c r="P98" s="357"/>
      <c r="Q98" s="357"/>
      <c r="R98" s="359"/>
      <c r="S98" s="356"/>
      <c r="T98" s="356"/>
      <c r="U98" s="356"/>
    </row>
    <row r="99" spans="1:21" ht="15.75" x14ac:dyDescent="0.25">
      <c r="A99" s="394" t="s">
        <v>147</v>
      </c>
      <c r="B99" s="379"/>
      <c r="C99" s="379"/>
      <c r="D99" s="379"/>
      <c r="E99" s="379"/>
      <c r="F99" s="379"/>
      <c r="G99" s="379"/>
      <c r="H99" s="379"/>
      <c r="I99" s="357"/>
      <c r="J99" s="411"/>
      <c r="K99" s="411"/>
      <c r="L99" s="357"/>
      <c r="M99" s="357"/>
      <c r="N99" s="357"/>
      <c r="O99" s="357"/>
      <c r="P99" s="357"/>
      <c r="Q99" s="357"/>
      <c r="R99" s="359"/>
      <c r="S99" s="356"/>
      <c r="T99" s="356"/>
      <c r="U99" s="356"/>
    </row>
    <row r="100" spans="1:21" x14ac:dyDescent="0.25">
      <c r="A100" s="377" t="s">
        <v>145</v>
      </c>
      <c r="B100" s="357"/>
      <c r="C100" s="357"/>
      <c r="D100" s="357"/>
      <c r="E100" s="357"/>
      <c r="F100" s="357"/>
      <c r="G100" s="357"/>
      <c r="H100" s="357"/>
      <c r="I100" s="357"/>
      <c r="J100" s="411"/>
      <c r="K100" s="411"/>
      <c r="L100" s="357"/>
      <c r="M100" s="357"/>
      <c r="N100" s="357"/>
      <c r="O100" s="357"/>
      <c r="P100" s="357"/>
      <c r="Q100" s="357"/>
      <c r="R100" s="359"/>
      <c r="S100" s="356"/>
      <c r="T100" s="356"/>
      <c r="U100" s="356"/>
    </row>
    <row r="101" spans="1:21" x14ac:dyDescent="0.25">
      <c r="A101" s="377" t="s">
        <v>162</v>
      </c>
      <c r="B101" s="357"/>
      <c r="C101" s="357"/>
      <c r="D101" s="357"/>
      <c r="E101" s="357"/>
      <c r="F101" s="357"/>
      <c r="G101" s="357"/>
      <c r="H101" s="357"/>
      <c r="I101" s="357"/>
      <c r="J101" s="411"/>
      <c r="K101" s="411"/>
      <c r="L101" s="357"/>
      <c r="M101" s="357"/>
      <c r="N101" s="357"/>
      <c r="O101" s="357"/>
      <c r="P101" s="357"/>
      <c r="Q101" s="357"/>
      <c r="R101" s="359"/>
      <c r="S101" s="356"/>
      <c r="T101" s="356"/>
      <c r="U101" s="356"/>
    </row>
    <row r="102" spans="1:21" ht="15.75" thickBot="1" x14ac:dyDescent="0.3">
      <c r="A102" s="378" t="s">
        <v>163</v>
      </c>
      <c r="B102" s="360"/>
      <c r="C102" s="360"/>
      <c r="D102" s="360"/>
      <c r="E102" s="360"/>
      <c r="F102" s="360"/>
      <c r="G102" s="360"/>
      <c r="H102" s="360"/>
      <c r="I102" s="360"/>
      <c r="J102" s="412"/>
      <c r="K102" s="412"/>
      <c r="L102" s="360"/>
      <c r="M102" s="360"/>
      <c r="N102" s="360"/>
      <c r="O102" s="360"/>
      <c r="P102" s="360"/>
      <c r="Q102" s="360"/>
      <c r="R102" s="361"/>
      <c r="S102" s="356"/>
      <c r="T102" s="356"/>
      <c r="U102" s="356"/>
    </row>
    <row r="104" spans="1:21" x14ac:dyDescent="0.25">
      <c r="A104" s="12" t="s">
        <v>202</v>
      </c>
      <c r="C104"/>
    </row>
    <row r="105" spans="1:21" x14ac:dyDescent="0.25">
      <c r="A105" s="12" t="s">
        <v>199</v>
      </c>
      <c r="C105"/>
    </row>
    <row r="106" spans="1:21" x14ac:dyDescent="0.25">
      <c r="A106" s="12" t="s">
        <v>198</v>
      </c>
      <c r="C106"/>
    </row>
    <row r="107" spans="1:21" x14ac:dyDescent="0.25">
      <c r="A107" s="12" t="s">
        <v>201</v>
      </c>
      <c r="C107"/>
    </row>
    <row r="108" spans="1:21" x14ac:dyDescent="0.25">
      <c r="A108" s="12" t="s">
        <v>200</v>
      </c>
      <c r="C108"/>
    </row>
    <row r="109" spans="1:21" x14ac:dyDescent="0.25">
      <c r="A109" s="12"/>
    </row>
  </sheetData>
  <mergeCells count="3">
    <mergeCell ref="S5:T5"/>
    <mergeCell ref="D5:E5"/>
    <mergeCell ref="Q5:R5"/>
  </mergeCells>
  <conditionalFormatting sqref="D67">
    <cfRule type="expression" dxfId="605" priority="830">
      <formula>ISTEXT($D67)</formula>
    </cfRule>
    <cfRule type="expression" dxfId="604" priority="831">
      <formula>NOT(ISBLANK($D67))</formula>
    </cfRule>
  </conditionalFormatting>
  <conditionalFormatting sqref="E67">
    <cfRule type="expression" dxfId="603" priority="828">
      <formula>ISTEXT($E67)</formula>
    </cfRule>
    <cfRule type="expression" dxfId="602" priority="829">
      <formula>NOT(ISBLANK($E67))</formula>
    </cfRule>
  </conditionalFormatting>
  <conditionalFormatting sqref="G67">
    <cfRule type="expression" dxfId="601" priority="826">
      <formula>ISTEXT($G67)</formula>
    </cfRule>
    <cfRule type="expression" dxfId="600" priority="827">
      <formula>NOT(ISBLANK($G67))</formula>
    </cfRule>
  </conditionalFormatting>
  <conditionalFormatting sqref="I67">
    <cfRule type="expression" dxfId="599" priority="824">
      <formula>ISTEXT($I67)</formula>
    </cfRule>
    <cfRule type="expression" dxfId="598" priority="825">
      <formula>NOT(ISBLANK($I67))</formula>
    </cfRule>
  </conditionalFormatting>
  <conditionalFormatting sqref="H67">
    <cfRule type="expression" dxfId="597" priority="822">
      <formula>ISTEXT($H67)</formula>
    </cfRule>
    <cfRule type="expression" dxfId="596" priority="823">
      <formula>NOT(ISBLANK($H67))</formula>
    </cfRule>
  </conditionalFormatting>
  <conditionalFormatting sqref="J67">
    <cfRule type="expression" dxfId="595" priority="820">
      <formula>ISTEXT($J67)</formula>
    </cfRule>
    <cfRule type="expression" dxfId="594" priority="821">
      <formula>NOT(ISBLANK($J67))</formula>
    </cfRule>
  </conditionalFormatting>
  <conditionalFormatting sqref="K67">
    <cfRule type="expression" dxfId="593" priority="818">
      <formula>ISTEXT($K67)</formula>
    </cfRule>
    <cfRule type="expression" dxfId="592" priority="819">
      <formula>NOT(ISBLANK($K67))</formula>
    </cfRule>
  </conditionalFormatting>
  <conditionalFormatting sqref="L67">
    <cfRule type="expression" dxfId="591" priority="816">
      <formula>ISTEXT($L67)</formula>
    </cfRule>
    <cfRule type="expression" dxfId="590" priority="817">
      <formula>NOT(ISBLANK($L67))</formula>
    </cfRule>
  </conditionalFormatting>
  <conditionalFormatting sqref="M67">
    <cfRule type="expression" dxfId="589" priority="814">
      <formula>ISTEXT($M67)</formula>
    </cfRule>
    <cfRule type="expression" dxfId="588" priority="815">
      <formula>NOT(ISBLANK($M67))</formula>
    </cfRule>
  </conditionalFormatting>
  <conditionalFormatting sqref="N67">
    <cfRule type="expression" dxfId="587" priority="812">
      <formula>ISTEXT($N67)</formula>
    </cfRule>
    <cfRule type="expression" dxfId="586" priority="813">
      <formula>NOT(ISBLANK($N67))</formula>
    </cfRule>
  </conditionalFormatting>
  <conditionalFormatting sqref="O67">
    <cfRule type="expression" dxfId="585" priority="810">
      <formula>ISTEXT($O67)</formula>
    </cfRule>
    <cfRule type="expression" dxfId="584" priority="811">
      <formula>NOT(ISBLANK($O67))</formula>
    </cfRule>
  </conditionalFormatting>
  <conditionalFormatting sqref="P67">
    <cfRule type="expression" dxfId="583" priority="808">
      <formula>ISTEXT($P67)</formula>
    </cfRule>
    <cfRule type="expression" dxfId="582" priority="809">
      <formula>NOT(ISBLANK($P67))</formula>
    </cfRule>
  </conditionalFormatting>
  <conditionalFormatting sqref="Q67">
    <cfRule type="expression" dxfId="581" priority="806">
      <formula>ISTEXT($Q67)</formula>
    </cfRule>
    <cfRule type="expression" dxfId="580" priority="807">
      <formula>NOT(ISBLANK($Q67))</formula>
    </cfRule>
  </conditionalFormatting>
  <conditionalFormatting sqref="R67">
    <cfRule type="expression" dxfId="579" priority="804">
      <formula>ISTEXT($R67)</formula>
    </cfRule>
    <cfRule type="expression" dxfId="578" priority="805">
      <formula>NOT(ISBLANK($R67))</formula>
    </cfRule>
  </conditionalFormatting>
  <conditionalFormatting sqref="S67">
    <cfRule type="expression" dxfId="577" priority="800">
      <formula>ISTEXT($S67)</formula>
    </cfRule>
    <cfRule type="expression" dxfId="576" priority="801">
      <formula>NOT(ISBLANK($S67))</formula>
    </cfRule>
  </conditionalFormatting>
  <conditionalFormatting sqref="T67">
    <cfRule type="expression" dxfId="575" priority="798">
      <formula>ISTEXT($T67)</formula>
    </cfRule>
    <cfRule type="expression" dxfId="574" priority="799">
      <formula>NOT(ISBLANK($T67))</formula>
    </cfRule>
  </conditionalFormatting>
  <conditionalFormatting sqref="F67">
    <cfRule type="expression" dxfId="573" priority="793">
      <formula>OR(ISBLANK($H67),AND(ISBLANK($J67),ISBLANK($K67)))</formula>
    </cfRule>
  </conditionalFormatting>
  <conditionalFormatting sqref="D7:E66 H26:T66 H7:S25">
    <cfRule type="expression" dxfId="572" priority="430">
      <formula>NOT(ISBLANK($B7))</formula>
    </cfRule>
  </conditionalFormatting>
  <conditionalFormatting sqref="D7:D66">
    <cfRule type="expression" dxfId="571" priority="428">
      <formula>ISTEXT($D7)</formula>
    </cfRule>
    <cfRule type="expression" dxfId="570" priority="429">
      <formula>NOT(ISBLANK($D7))</formula>
    </cfRule>
  </conditionalFormatting>
  <conditionalFormatting sqref="E7:E66">
    <cfRule type="expression" dxfId="569" priority="426">
      <formula>ISTEXT($E7)</formula>
    </cfRule>
    <cfRule type="expression" dxfId="568" priority="427">
      <formula>NOT(ISBLANK($E7))</formula>
    </cfRule>
  </conditionalFormatting>
  <conditionalFormatting sqref="I7:I66">
    <cfRule type="expression" dxfId="567" priority="424">
      <formula>ISTEXT($I7)</formula>
    </cfRule>
    <cfRule type="expression" dxfId="566" priority="425">
      <formula>NOT(ISBLANK($I7))</formula>
    </cfRule>
  </conditionalFormatting>
  <conditionalFormatting sqref="H7:H66">
    <cfRule type="expression" dxfId="565" priority="422">
      <formula>ISTEXT($H7)</formula>
    </cfRule>
    <cfRule type="expression" dxfId="564" priority="423">
      <formula>NOT(ISBLANK($H7))</formula>
    </cfRule>
  </conditionalFormatting>
  <conditionalFormatting sqref="J7:J66">
    <cfRule type="expression" dxfId="563" priority="420">
      <formula>ISTEXT($J7)</formula>
    </cfRule>
    <cfRule type="expression" dxfId="562" priority="421">
      <formula>NOT(ISBLANK($J7))</formula>
    </cfRule>
  </conditionalFormatting>
  <conditionalFormatting sqref="K7:K66">
    <cfRule type="expression" dxfId="561" priority="418">
      <formula>ISTEXT($K7)</formula>
    </cfRule>
    <cfRule type="expression" dxfId="560" priority="419">
      <formula>NOT(ISBLANK($K7))</formula>
    </cfRule>
  </conditionalFormatting>
  <conditionalFormatting sqref="L7:L66">
    <cfRule type="expression" dxfId="559" priority="416">
      <formula>ISTEXT($L7)</formula>
    </cfRule>
    <cfRule type="expression" dxfId="558" priority="417">
      <formula>NOT(ISBLANK($L7))</formula>
    </cfRule>
  </conditionalFormatting>
  <conditionalFormatting sqref="M7:M66">
    <cfRule type="expression" dxfId="557" priority="414">
      <formula>ISTEXT($M7)</formula>
    </cfRule>
    <cfRule type="expression" dxfId="556" priority="415">
      <formula>NOT(ISBLANK($M7))</formula>
    </cfRule>
  </conditionalFormatting>
  <conditionalFormatting sqref="N7:N66">
    <cfRule type="expression" dxfId="555" priority="412">
      <formula>ISTEXT($N7)</formula>
    </cfRule>
    <cfRule type="expression" dxfId="554" priority="413">
      <formula>NOT(ISBLANK($N7))</formula>
    </cfRule>
  </conditionalFormatting>
  <conditionalFormatting sqref="O7:O66">
    <cfRule type="expression" dxfId="553" priority="410">
      <formula>ISTEXT($O7)</formula>
    </cfRule>
    <cfRule type="expression" dxfId="552" priority="411">
      <formula>NOT(ISBLANK($O7))</formula>
    </cfRule>
  </conditionalFormatting>
  <conditionalFormatting sqref="P7:P66">
    <cfRule type="expression" dxfId="551" priority="408">
      <formula>ISTEXT($P7)</formula>
    </cfRule>
    <cfRule type="expression" dxfId="550" priority="409">
      <formula>NOT(ISBLANK($P7))</formula>
    </cfRule>
  </conditionalFormatting>
  <conditionalFormatting sqref="Q7:Q66">
    <cfRule type="expression" dxfId="549" priority="406">
      <formula>ISTEXT($Q7)</formula>
    </cfRule>
    <cfRule type="expression" dxfId="548" priority="407">
      <formula>NOT(ISBLANK($Q7))</formula>
    </cfRule>
  </conditionalFormatting>
  <conditionalFormatting sqref="R7:R66">
    <cfRule type="expression" dxfId="547" priority="404">
      <formula>ISTEXT($R7)</formula>
    </cfRule>
    <cfRule type="expression" dxfId="546" priority="405">
      <formula>NOT(ISBLANK($R7))</formula>
    </cfRule>
  </conditionalFormatting>
  <conditionalFormatting sqref="S7:S66">
    <cfRule type="expression" dxfId="545" priority="400">
      <formula>ISTEXT($S7)</formula>
    </cfRule>
    <cfRule type="expression" dxfId="544" priority="401">
      <formula>NOT(ISBLANK($S7))</formula>
    </cfRule>
  </conditionalFormatting>
  <conditionalFormatting sqref="T26:T66">
    <cfRule type="expression" dxfId="543" priority="398">
      <formula>ISTEXT($T26)</formula>
    </cfRule>
    <cfRule type="expression" dxfId="542" priority="399">
      <formula>NOT(ISBLANK($T26))</formula>
    </cfRule>
  </conditionalFormatting>
  <conditionalFormatting sqref="C7:C66">
    <cfRule type="containsText" dxfId="541" priority="395" operator="containsText" text="Y">
      <formula>NOT(ISERROR(SEARCH("Y",C7)))</formula>
    </cfRule>
  </conditionalFormatting>
  <conditionalFormatting sqref="F19:F66">
    <cfRule type="expression" dxfId="540" priority="119">
      <formula>OR(ISBLANK($H19),AND(ISBLANK($J19),ISBLANK($K19)))</formula>
    </cfRule>
  </conditionalFormatting>
  <conditionalFormatting sqref="G19:G66">
    <cfRule type="expression" dxfId="539" priority="118">
      <formula>OR(ISBLANK($I19),AND(ISBLANK($J19),ISBLANK($K19)))</formula>
    </cfRule>
  </conditionalFormatting>
  <conditionalFormatting sqref="F35:F46">
    <cfRule type="expression" dxfId="538" priority="65">
      <formula>OR(ISBLANK($H35),AND(ISBLANK($J35),ISBLANK($K35)))</formula>
    </cfRule>
  </conditionalFormatting>
  <conditionalFormatting sqref="G35:G46">
    <cfRule type="expression" dxfId="537" priority="64">
      <formula>OR(ISBLANK($I35),AND(ISBLANK($J35),ISBLANK($K35)))</formula>
    </cfRule>
  </conditionalFormatting>
  <conditionalFormatting sqref="F7:F18">
    <cfRule type="expression" dxfId="536" priority="21">
      <formula>OR(ISBLANK($H7),AND(ISBLANK($J7),ISBLANK($K7)))</formula>
    </cfRule>
  </conditionalFormatting>
  <conditionalFormatting sqref="G7:G18">
    <cfRule type="expression" dxfId="535" priority="20">
      <formula>OR(ISBLANK($I7),AND(ISBLANK($J7),ISBLANK($K7)))</formula>
    </cfRule>
  </conditionalFormatting>
  <conditionalFormatting sqref="R7:R25">
    <cfRule type="expression" dxfId="534" priority="18">
      <formula>ISTEXT($Q7)</formula>
    </cfRule>
    <cfRule type="expression" dxfId="533" priority="19">
      <formula>NOT(ISBLANK($Q7))</formula>
    </cfRule>
  </conditionalFormatting>
  <conditionalFormatting sqref="T7:T25">
    <cfRule type="expression" dxfId="532" priority="15">
      <formula>NOT(ISBLANK($B7))</formula>
    </cfRule>
  </conditionalFormatting>
  <conditionalFormatting sqref="T7:T25">
    <cfRule type="expression" dxfId="531" priority="13">
      <formula>ISTEXT($S7)</formula>
    </cfRule>
    <cfRule type="expression" dxfId="530" priority="14">
      <formula>NOT(ISBLANK($S7))</formula>
    </cfRule>
  </conditionalFormatting>
  <conditionalFormatting sqref="U7:U66">
    <cfRule type="expression" dxfId="529" priority="856">
      <formula>ISTEXT($U7)</formula>
    </cfRule>
    <cfRule type="expression" dxfId="528" priority="857">
      <formula>NOT(ISBLANK($U7))</formula>
    </cfRule>
    <cfRule type="expression" dxfId="527" priority="858">
      <formula>NOT(ISBLANK($B7))</formula>
    </cfRule>
  </conditionalFormatting>
  <pageMargins left="0.7" right="0.7" top="0.75" bottom="0.75" header="0.3" footer="0.3"/>
  <pageSetup scale="39" orientation="portrait" horizontalDpi="300" verticalDpi="300" r:id="rId1"/>
  <headerFooter>
    <oddFooter>&amp;R&amp;8&amp;Z&amp;F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1"/>
  <sheetViews>
    <sheetView showWhiteSpace="0" topLeftCell="A18" zoomScaleNormal="100" workbookViewId="0">
      <selection activeCell="S83" sqref="A1:S83"/>
    </sheetView>
  </sheetViews>
  <sheetFormatPr defaultColWidth="9.140625" defaultRowHeight="15" x14ac:dyDescent="0.25"/>
  <cols>
    <col min="1" max="1" width="16" style="7" customWidth="1"/>
    <col min="2" max="2" width="10.85546875" style="7" customWidth="1"/>
    <col min="3" max="3" width="10.85546875" style="48" customWidth="1"/>
    <col min="4" max="5" width="6.42578125" style="7" customWidth="1"/>
    <col min="6" max="6" width="6.85546875" style="7" customWidth="1"/>
    <col min="7" max="7" width="7.140625" style="7" customWidth="1"/>
    <col min="8" max="9" width="6.85546875" style="7" customWidth="1"/>
    <col min="10" max="10" width="7.28515625" style="7" customWidth="1"/>
    <col min="11" max="11" width="7.140625" style="7" customWidth="1"/>
    <col min="12" max="12" width="8.7109375" style="7" customWidth="1"/>
    <col min="13" max="13" width="6.7109375" style="7" customWidth="1"/>
    <col min="14" max="14" width="6.42578125" style="7" customWidth="1"/>
    <col min="15" max="15" width="6.140625" style="7" customWidth="1"/>
    <col min="16" max="16" width="6.85546875" style="7" customWidth="1"/>
    <col min="17" max="17" width="8.5703125" style="7" customWidth="1"/>
    <col min="18" max="16384" width="9.140625" style="7"/>
  </cols>
  <sheetData>
    <row r="1" spans="1:17" ht="19.5" customHeight="1" thickBot="1" x14ac:dyDescent="0.3">
      <c r="A1" s="96" t="s">
        <v>15</v>
      </c>
      <c r="B1" s="96"/>
      <c r="C1" s="96"/>
      <c r="D1" s="96"/>
      <c r="E1" s="96"/>
      <c r="F1" s="96"/>
      <c r="G1" s="96"/>
      <c r="H1" s="96"/>
      <c r="I1" s="96"/>
      <c r="J1" s="96"/>
      <c r="M1" s="22"/>
      <c r="N1" s="22"/>
      <c r="O1" s="22"/>
      <c r="P1" s="22"/>
      <c r="Q1" s="22"/>
    </row>
    <row r="2" spans="1:17" s="23" customFormat="1" ht="15.75" customHeight="1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90"/>
      <c r="M2" s="16"/>
      <c r="N2" s="16"/>
      <c r="O2" s="16"/>
      <c r="P2" s="16"/>
      <c r="Q2" s="16"/>
    </row>
    <row r="3" spans="1:17" s="23" customFormat="1" ht="16.5" customHeight="1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3"/>
      <c r="M3" s="16"/>
      <c r="N3" s="16"/>
      <c r="O3" s="16"/>
      <c r="P3" s="16"/>
      <c r="Q3" s="16"/>
    </row>
    <row r="4" spans="1:17" ht="15" customHeight="1" thickBot="1" x14ac:dyDescent="0.3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26.25" x14ac:dyDescent="0.25">
      <c r="A5" s="459" t="s">
        <v>91</v>
      </c>
      <c r="B5" s="454" t="s">
        <v>0</v>
      </c>
      <c r="C5" s="462" t="s">
        <v>62</v>
      </c>
      <c r="D5" s="506" t="s">
        <v>13</v>
      </c>
      <c r="E5" s="507"/>
      <c r="F5" s="453" t="s">
        <v>39</v>
      </c>
      <c r="G5" s="451" t="s">
        <v>40</v>
      </c>
      <c r="H5" s="452" t="s">
        <v>41</v>
      </c>
      <c r="I5" s="452" t="s">
        <v>42</v>
      </c>
      <c r="J5" s="452" t="s">
        <v>43</v>
      </c>
      <c r="K5" s="452" t="s">
        <v>56</v>
      </c>
      <c r="L5" s="452" t="s">
        <v>44</v>
      </c>
      <c r="M5" s="452" t="s">
        <v>45</v>
      </c>
      <c r="N5" s="452" t="s">
        <v>46</v>
      </c>
      <c r="O5" s="452" t="s">
        <v>47</v>
      </c>
      <c r="P5" s="452" t="s">
        <v>48</v>
      </c>
      <c r="Q5" s="465" t="s">
        <v>49</v>
      </c>
    </row>
    <row r="6" spans="1:17" ht="46.5" x14ac:dyDescent="0.25">
      <c r="A6" s="464"/>
      <c r="B6" s="455" t="s">
        <v>33</v>
      </c>
      <c r="C6" s="463"/>
      <c r="D6" s="456" t="s">
        <v>14</v>
      </c>
      <c r="E6" s="457" t="s">
        <v>10</v>
      </c>
      <c r="F6" s="460"/>
      <c r="G6" s="461"/>
      <c r="H6" s="458"/>
      <c r="I6" s="458"/>
      <c r="J6" s="458"/>
      <c r="K6" s="458"/>
      <c r="L6" s="458"/>
      <c r="M6" s="458"/>
      <c r="N6" s="458"/>
      <c r="O6" s="458"/>
      <c r="P6" s="467" t="s">
        <v>204</v>
      </c>
      <c r="Q6" s="466"/>
    </row>
    <row r="7" spans="1:17" ht="15" customHeight="1" x14ac:dyDescent="0.25">
      <c r="A7" s="110" t="str">
        <f>'SBSA Eff Conc'!A7</f>
        <v>Q3 2012</v>
      </c>
      <c r="B7" s="44">
        <f>'SBSA Eff Conc'!B7</f>
        <v>41103</v>
      </c>
      <c r="C7" s="65" t="str">
        <f>'SBSA Eff Conc'!C7</f>
        <v>N</v>
      </c>
      <c r="D7" s="124">
        <f>'SBSA Eff Conc'!D7</f>
        <v>12.85</v>
      </c>
      <c r="E7" s="124">
        <f>'SBSA Eff Conc'!E7</f>
        <v>17.7</v>
      </c>
      <c r="F7" s="129">
        <f>IF(OR('SBSA Eff Conc'!F7=0,'SBSA Eff Conc'!F7=""), " ", 'SBSA Eff Conc'!$D7*'SBSA Eff Conc'!F7*3.78)</f>
        <v>2018.2081499999995</v>
      </c>
      <c r="G7" s="129">
        <f>IF(OR('SBSA Eff Conc'!G7=0,'SBSA Eff Conc'!G7=""), " ", 'SBSA Eff Conc'!$D7*'SBSA Eff Conc'!G7*3.78)</f>
        <v>1969.6351499999998</v>
      </c>
      <c r="H7" s="129">
        <f>IF('SBSA Eff Conc'!H7="", " ", 'SBSA Eff Conc'!$D7*'SBSA Eff Conc'!H7*3.78)</f>
        <v>1991.4929999999999</v>
      </c>
      <c r="I7" s="129">
        <f>IF('SBSA Eff Conc'!I7="", " ", 'SBSA Eff Conc'!$D7*'SBSA Eff Conc'!I7*3.78)</f>
        <v>1942.9199999999998</v>
      </c>
      <c r="J7" s="129">
        <f>IF('SBSA Eff Conc'!J7="", " ", 'SBSA Eff Conc'!$D7*'SBSA Eff Conc'!J7*3.78)</f>
        <v>19.429200000000002</v>
      </c>
      <c r="K7" s="129">
        <f>IF('SBSA Eff Conc'!K7="", " ", 'SBSA Eff Conc'!$D7*'SBSA Eff Conc'!K7*3.78)</f>
        <v>7.2859499999999988</v>
      </c>
      <c r="L7" s="129" t="str">
        <f>IF('SBSA Eff Conc'!L7="", " ", 'SBSA Eff Conc'!$D7*'SBSA Eff Conc'!L7*3.78)</f>
        <v xml:space="preserve"> </v>
      </c>
      <c r="M7" s="129" t="str">
        <f>IF('SBSA Eff Conc'!M7="", " ", 'SBSA Eff Conc'!$D7*'SBSA Eff Conc'!M7*3.78)</f>
        <v xml:space="preserve"> </v>
      </c>
      <c r="N7" s="129">
        <f>IF('SBSA Eff Conc'!N7="", " ", 'SBSA Eff Conc'!$D7*'SBSA Eff Conc'!N7*3.78)</f>
        <v>150.5763</v>
      </c>
      <c r="O7" s="129">
        <f>IF('SBSA Eff Conc'!O7="", " ", 'SBSA Eff Conc'!$D7*'SBSA Eff Conc'!O7*3.78)</f>
        <v>160.29089999999997</v>
      </c>
      <c r="P7" s="129">
        <f>IF('SBSA Eff Conc'!P7="", " ", 'SBSA Eff Conc'!$E7*'SBSA Eff Conc'!P7*3.78)</f>
        <v>187.33679999999998</v>
      </c>
      <c r="Q7" s="129">
        <f>IF('SBSA Eff Conc'!U7="", " ", 'SBSA Eff Conc'!$D7*'SBSA Eff Conc'!U7*3.78)</f>
        <v>257.43689999999992</v>
      </c>
    </row>
    <row r="8" spans="1:17" x14ac:dyDescent="0.25">
      <c r="A8" s="110" t="str">
        <f>'SBSA Eff Conc'!A8</f>
        <v>Q3 2012</v>
      </c>
      <c r="B8" s="44">
        <f>'SBSA Eff Conc'!B8</f>
        <v>41117</v>
      </c>
      <c r="C8" s="65" t="str">
        <f>'SBSA Eff Conc'!C8</f>
        <v>N</v>
      </c>
      <c r="D8" s="124">
        <f>'SBSA Eff Conc'!D8</f>
        <v>15.22</v>
      </c>
      <c r="E8" s="124">
        <f>'SBSA Eff Conc'!E8</f>
        <v>21</v>
      </c>
      <c r="F8" s="129">
        <f>IF(OR('SBSA Eff Conc'!F8=0,'SBSA Eff Conc'!F8=""), " ", 'SBSA Eff Conc'!$D8*'SBSA Eff Conc'!F8*3.78)</f>
        <v>2298.9627360000004</v>
      </c>
      <c r="G8" s="129">
        <f>IF(OR('SBSA Eff Conc'!G8=0,'SBSA Eff Conc'!G8=""), " ", 'SBSA Eff Conc'!$D8*'SBSA Eff Conc'!G8*3.78)</f>
        <v>2241.4311360000002</v>
      </c>
      <c r="H8" s="129">
        <f>IF('SBSA Eff Conc'!H8="", " ", 'SBSA Eff Conc'!$D8*'SBSA Eff Conc'!H8*3.78)</f>
        <v>2243.7323999999999</v>
      </c>
      <c r="I8" s="129">
        <f>IF('SBSA Eff Conc'!I8="", " ", 'SBSA Eff Conc'!$D8*'SBSA Eff Conc'!I8*3.78)</f>
        <v>2186.2008000000001</v>
      </c>
      <c r="J8" s="129">
        <f>IF('SBSA Eff Conc'!J8="", " ", 'SBSA Eff Conc'!$D8*'SBSA Eff Conc'!J8*3.78)</f>
        <v>18.985428000000002</v>
      </c>
      <c r="K8" s="129">
        <f>IF('SBSA Eff Conc'!K8="", " ", 'SBSA Eff Conc'!$D8*'SBSA Eff Conc'!K8*3.78)</f>
        <v>36.244908000000002</v>
      </c>
      <c r="L8" s="129" t="str">
        <f>IF('SBSA Eff Conc'!L8="", " ", 'SBSA Eff Conc'!$D8*'SBSA Eff Conc'!L8*3.78)</f>
        <v xml:space="preserve"> </v>
      </c>
      <c r="M8" s="129" t="str">
        <f>IF('SBSA Eff Conc'!M8="", " ", 'SBSA Eff Conc'!$D8*'SBSA Eff Conc'!M8*3.78)</f>
        <v xml:space="preserve"> </v>
      </c>
      <c r="N8" s="129">
        <f>IF('SBSA Eff Conc'!N8="", " ", 'SBSA Eff Conc'!$D8*'SBSA Eff Conc'!N8*3.78)</f>
        <v>201.36060000000001</v>
      </c>
      <c r="O8" s="129">
        <f>IF('SBSA Eff Conc'!O8="", " ", 'SBSA Eff Conc'!$D8*'SBSA Eff Conc'!O8*3.78)</f>
        <v>195.60743999999997</v>
      </c>
      <c r="P8" s="129">
        <f>IF('SBSA Eff Conc'!P8="", " ", 'SBSA Eff Conc'!$E8*'SBSA Eff Conc'!P8*3.78)</f>
        <v>277.83</v>
      </c>
      <c r="Q8" s="129">
        <f>IF('SBSA Eff Conc'!U8="", " ", 'SBSA Eff Conc'!$D8*'SBSA Eff Conc'!U8*3.78)</f>
        <v>345.18959999999998</v>
      </c>
    </row>
    <row r="9" spans="1:17" x14ac:dyDescent="0.25">
      <c r="A9" s="110" t="str">
        <f>'SBSA Eff Conc'!A9</f>
        <v>Q3 2012</v>
      </c>
      <c r="B9" s="44">
        <f>'SBSA Eff Conc'!B9</f>
        <v>41135</v>
      </c>
      <c r="C9" s="65" t="str">
        <f>'SBSA Eff Conc'!C9</f>
        <v>N</v>
      </c>
      <c r="D9" s="124">
        <f>'SBSA Eff Conc'!D9</f>
        <v>9.5299999999999994</v>
      </c>
      <c r="E9" s="124">
        <f>'SBSA Eff Conc'!E9</f>
        <v>20.6</v>
      </c>
      <c r="F9" s="129">
        <f>IF(OR('SBSA Eff Conc'!F9=0,'SBSA Eff Conc'!F9=""), " ", 'SBSA Eff Conc'!$D9*'SBSA Eff Conc'!F9*3.78)</f>
        <v>1429.7687459999997</v>
      </c>
      <c r="G9" s="129">
        <f>IF(OR('SBSA Eff Conc'!G9=0,'SBSA Eff Conc'!G9=""), " ", 'SBSA Eff Conc'!$D9*'SBSA Eff Conc'!G9*3.78)</f>
        <v>1357.7219459999997</v>
      </c>
      <c r="H9" s="129">
        <f>IF('SBSA Eff Conc'!H9="", " ", 'SBSA Eff Conc'!$D9*'SBSA Eff Conc'!H9*3.78)</f>
        <v>1404.9125999999999</v>
      </c>
      <c r="I9" s="129">
        <f>IF('SBSA Eff Conc'!I9="", " ", 'SBSA Eff Conc'!$D9*'SBSA Eff Conc'!I9*3.78)</f>
        <v>1332.8657999999998</v>
      </c>
      <c r="J9" s="129">
        <f>IF('SBSA Eff Conc'!J9="", " ", 'SBSA Eff Conc'!$D9*'SBSA Eff Conc'!J9*3.78)</f>
        <v>15.850296</v>
      </c>
      <c r="K9" s="129">
        <f>IF('SBSA Eff Conc'!K9="", " ", 'SBSA Eff Conc'!$D9*'SBSA Eff Conc'!K9*3.78)</f>
        <v>9.0058499999999988</v>
      </c>
      <c r="L9" s="129">
        <f>IF('SBSA Eff Conc'!L9="", " ", 'SBSA Eff Conc'!$D9*'SBSA Eff Conc'!L9*3.78)</f>
        <v>1008.6551999999998</v>
      </c>
      <c r="M9" s="129" t="str">
        <f>IF('SBSA Eff Conc'!M9="", " ", 'SBSA Eff Conc'!$D9*'SBSA Eff Conc'!M9*3.78)</f>
        <v xml:space="preserve"> </v>
      </c>
      <c r="N9" s="129">
        <f>IF('SBSA Eff Conc'!N9="", " ", 'SBSA Eff Conc'!$D9*'SBSA Eff Conc'!N9*3.78)</f>
        <v>136.88891999999998</v>
      </c>
      <c r="O9" s="129">
        <f>IF('SBSA Eff Conc'!O9="", " ", 'SBSA Eff Conc'!$D9*'SBSA Eff Conc'!O9*3.78)</f>
        <v>126.08189999999998</v>
      </c>
      <c r="P9" s="129">
        <f>IF('SBSA Eff Conc'!P9="", " ", 'SBSA Eff Conc'!$E9*'SBSA Eff Conc'!P9*3.78)</f>
        <v>295.89839999999998</v>
      </c>
      <c r="Q9" s="129">
        <f>IF('SBSA Eff Conc'!U9="", " ", 'SBSA Eff Conc'!$D9*'SBSA Eff Conc'!U9*3.78)</f>
        <v>273.77783999999997</v>
      </c>
    </row>
    <row r="10" spans="1:17" ht="15" customHeight="1" x14ac:dyDescent="0.25">
      <c r="A10" s="110" t="str">
        <f>'SBSA Eff Conc'!A10</f>
        <v>Q3 2012</v>
      </c>
      <c r="B10" s="44">
        <f>'SBSA Eff Conc'!B10</f>
        <v>41143</v>
      </c>
      <c r="C10" s="65" t="str">
        <f>'SBSA Eff Conc'!C10</f>
        <v>N</v>
      </c>
      <c r="D10" s="124">
        <f>'SBSA Eff Conc'!D10</f>
        <v>14.32</v>
      </c>
      <c r="E10" s="124">
        <f>'SBSA Eff Conc'!E10</f>
        <v>23.8</v>
      </c>
      <c r="F10" s="129">
        <f>IF(OR('SBSA Eff Conc'!F10=0,'SBSA Eff Conc'!F10=""), " ", 'SBSA Eff Conc'!$D10*'SBSA Eff Conc'!F10*3.78)</f>
        <v>2327.031504</v>
      </c>
      <c r="G10" s="129">
        <f>IF(OR('SBSA Eff Conc'!G10=0,'SBSA Eff Conc'!G10=""), " ", 'SBSA Eff Conc'!$D10*'SBSA Eff Conc'!G10*3.78)</f>
        <v>2218.7723040000001</v>
      </c>
      <c r="H10" s="129">
        <f>IF('SBSA Eff Conc'!H10="", " ", 'SBSA Eff Conc'!$D10*'SBSA Eff Conc'!H10*3.78)</f>
        <v>2273.4432000000002</v>
      </c>
      <c r="I10" s="129">
        <f>IF('SBSA Eff Conc'!I10="", " ", 'SBSA Eff Conc'!$D10*'SBSA Eff Conc'!I10*3.78)</f>
        <v>2165.1839999999997</v>
      </c>
      <c r="J10" s="129">
        <f>IF('SBSA Eff Conc'!J10="", " ", 'SBSA Eff Conc'!$D10*'SBSA Eff Conc'!J10*3.78)</f>
        <v>13.532399999999999</v>
      </c>
      <c r="K10" s="129">
        <f>IF('SBSA Eff Conc'!K10="", " ", 'SBSA Eff Conc'!$D10*'SBSA Eff Conc'!K10*3.78)</f>
        <v>40.055903999999998</v>
      </c>
      <c r="L10" s="129">
        <f>IF('SBSA Eff Conc'!L10="", " ", 'SBSA Eff Conc'!$D10*'SBSA Eff Conc'!L10*3.78)</f>
        <v>2056.9247999999998</v>
      </c>
      <c r="M10" s="129" t="str">
        <f>IF('SBSA Eff Conc'!M10="", " ", 'SBSA Eff Conc'!$D10*'SBSA Eff Conc'!M10*3.78)</f>
        <v xml:space="preserve"> </v>
      </c>
      <c r="N10" s="129">
        <f>IF('SBSA Eff Conc'!N10="", " ", 'SBSA Eff Conc'!$D10*'SBSA Eff Conc'!N10*3.78)</f>
        <v>194.86655999999999</v>
      </c>
      <c r="O10" s="129">
        <f>IF('SBSA Eff Conc'!O10="", " ", 'SBSA Eff Conc'!$D10*'SBSA Eff Conc'!O10*3.78)</f>
        <v>184.04064</v>
      </c>
      <c r="P10" s="129">
        <f>IF('SBSA Eff Conc'!P10="", " ", 'SBSA Eff Conc'!$E10*'SBSA Eff Conc'!P10*3.78)</f>
        <v>314.87399999999997</v>
      </c>
      <c r="Q10" s="129">
        <f>IF('SBSA Eff Conc'!U10="", " ", 'SBSA Eff Conc'!$D10*'SBSA Eff Conc'!U10*3.78)</f>
        <v>189.45359999999999</v>
      </c>
    </row>
    <row r="11" spans="1:17" x14ac:dyDescent="0.25">
      <c r="A11" s="110" t="str">
        <f>'SBSA Eff Conc'!A11</f>
        <v>Q3 2012</v>
      </c>
      <c r="B11" s="44">
        <f>'SBSA Eff Conc'!B11</f>
        <v>41165</v>
      </c>
      <c r="C11" s="65" t="str">
        <f>'SBSA Eff Conc'!C11</f>
        <v>N</v>
      </c>
      <c r="D11" s="124">
        <f>'SBSA Eff Conc'!D11</f>
        <v>12.15</v>
      </c>
      <c r="E11" s="124">
        <f>'SBSA Eff Conc'!E11</f>
        <v>21.4</v>
      </c>
      <c r="F11" s="129">
        <f>IF(OR('SBSA Eff Conc'!F11=0,'SBSA Eff Conc'!F11=""), " ", 'SBSA Eff Conc'!$D11*'SBSA Eff Conc'!F11*3.78)</f>
        <v>2007.4691699999998</v>
      </c>
      <c r="G11" s="129">
        <f>IF(OR('SBSA Eff Conc'!G11=0,'SBSA Eff Conc'!G11=""), " ", 'SBSA Eff Conc'!$D11*'SBSA Eff Conc'!G11*3.78)</f>
        <v>1915.6151699999998</v>
      </c>
      <c r="H11" s="129">
        <f>IF('SBSA Eff Conc'!H11="", " ", 'SBSA Eff Conc'!$D11*'SBSA Eff Conc'!H11*3.78)</f>
        <v>1974.8610000000001</v>
      </c>
      <c r="I11" s="129">
        <f>IF('SBSA Eff Conc'!I11="", " ", 'SBSA Eff Conc'!$D11*'SBSA Eff Conc'!I11*3.78)</f>
        <v>1883.0070000000001</v>
      </c>
      <c r="J11" s="129">
        <f>IF('SBSA Eff Conc'!J11="", " ", 'SBSA Eff Conc'!$D11*'SBSA Eff Conc'!J11*3.78)</f>
        <v>19.289339999999999</v>
      </c>
      <c r="K11" s="129">
        <f>IF('SBSA Eff Conc'!K11="", " ", 'SBSA Eff Conc'!$D11*'SBSA Eff Conc'!K11*3.78)</f>
        <v>13.318829999999998</v>
      </c>
      <c r="L11" s="129">
        <f>IF('SBSA Eff Conc'!L11="", " ", 'SBSA Eff Conc'!$D11*'SBSA Eff Conc'!L11*3.78)</f>
        <v>2020.788</v>
      </c>
      <c r="M11" s="129" t="str">
        <f>IF('SBSA Eff Conc'!M11="", " ", 'SBSA Eff Conc'!$D11*'SBSA Eff Conc'!M11*3.78)</f>
        <v xml:space="preserve"> </v>
      </c>
      <c r="N11" s="129">
        <f>IF('SBSA Eff Conc'!N11="", " ", 'SBSA Eff Conc'!$D11*'SBSA Eff Conc'!N11*3.78)</f>
        <v>179.11529999999999</v>
      </c>
      <c r="O11" s="129">
        <f>IF('SBSA Eff Conc'!O11="", " ", 'SBSA Eff Conc'!$D11*'SBSA Eff Conc'!O11*3.78)</f>
        <v>151.5591</v>
      </c>
      <c r="P11" s="129">
        <f>IF('SBSA Eff Conc'!P11="", " ", 'SBSA Eff Conc'!$E11*'SBSA Eff Conc'!P11*3.78)</f>
        <v>355.92479999999995</v>
      </c>
      <c r="Q11" s="129">
        <f>IF('SBSA Eff Conc'!U11="", " ", 'SBSA Eff Conc'!$D11*'SBSA Eff Conc'!U11*3.78)</f>
        <v>220.4496</v>
      </c>
    </row>
    <row r="12" spans="1:17" s="11" customFormat="1" x14ac:dyDescent="0.25">
      <c r="A12" s="110" t="str">
        <f>'SBSA Eff Conc'!A12</f>
        <v>Q3 2012</v>
      </c>
      <c r="B12" s="44">
        <f>'SBSA Eff Conc'!B12</f>
        <v>41172</v>
      </c>
      <c r="C12" s="65" t="str">
        <f>'SBSA Eff Conc'!C12</f>
        <v>N</v>
      </c>
      <c r="D12" s="124">
        <f>'SBSA Eff Conc'!D12</f>
        <v>13.01</v>
      </c>
      <c r="E12" s="124">
        <f>'SBSA Eff Conc'!E12</f>
        <v>20.399999999999999</v>
      </c>
      <c r="F12" s="129">
        <f>IF(OR('SBSA Eff Conc'!F12=0,'SBSA Eff Conc'!F12=""), " ", 'SBSA Eff Conc'!$D12*'SBSA Eff Conc'!F12*3.78)</f>
        <v>2144.1520799999998</v>
      </c>
      <c r="G12" s="129">
        <f>IF(OR('SBSA Eff Conc'!G12=0,'SBSA Eff Conc'!G12=""), " ", 'SBSA Eff Conc'!$D12*'SBSA Eff Conc'!G12*3.78)</f>
        <v>2144.1520799999998</v>
      </c>
      <c r="H12" s="129">
        <f>IF('SBSA Eff Conc'!H12="", " ", 'SBSA Eff Conc'!$D12*'SBSA Eff Conc'!H12*3.78)</f>
        <v>2114.6453999999999</v>
      </c>
      <c r="I12" s="129">
        <f>IF('SBSA Eff Conc'!I12="", " ", 'SBSA Eff Conc'!$D12*'SBSA Eff Conc'!I12*3.78)</f>
        <v>2114.6453999999999</v>
      </c>
      <c r="J12" s="129">
        <f>IF('SBSA Eff Conc'!J12="", " ", 'SBSA Eff Conc'!$D12*'SBSA Eff Conc'!J12*3.78)</f>
        <v>11.802671999999999</v>
      </c>
      <c r="K12" s="129">
        <f>IF('SBSA Eff Conc'!K12="", " ", 'SBSA Eff Conc'!$D12*'SBSA Eff Conc'!K12*3.78)</f>
        <v>17.704007999999998</v>
      </c>
      <c r="L12" s="129">
        <f>IF('SBSA Eff Conc'!L12="", " ", 'SBSA Eff Conc'!$D12*'SBSA Eff Conc'!L12*3.78)</f>
        <v>2114.6453999999999</v>
      </c>
      <c r="M12" s="129" t="str">
        <f>IF('SBSA Eff Conc'!M12="", " ", 'SBSA Eff Conc'!$D12*'SBSA Eff Conc'!M12*3.78)</f>
        <v xml:space="preserve"> </v>
      </c>
      <c r="N12" s="129">
        <f>IF('SBSA Eff Conc'!N12="", " ", 'SBSA Eff Conc'!$D12*'SBSA Eff Conc'!N12*3.78)</f>
        <v>167.20451999999997</v>
      </c>
      <c r="O12" s="129">
        <f>IF('SBSA Eff Conc'!O12="", " ", 'SBSA Eff Conc'!$D12*'SBSA Eff Conc'!O12*3.78)</f>
        <v>152.45117999999999</v>
      </c>
      <c r="P12" s="129">
        <f>IF('SBSA Eff Conc'!P12="", " ", 'SBSA Eff Conc'!$E12*'SBSA Eff Conc'!P12*3.78)</f>
        <v>771.12</v>
      </c>
      <c r="Q12" s="129">
        <f>IF('SBSA Eff Conc'!U12="", " ", 'SBSA Eff Conc'!$D12*'SBSA Eff Conc'!U12*3.78)</f>
        <v>206.54676000000001</v>
      </c>
    </row>
    <row r="13" spans="1:17" x14ac:dyDescent="0.25">
      <c r="A13" s="110" t="str">
        <f>'SBSA Eff Conc'!A13</f>
        <v>Q4 2012</v>
      </c>
      <c r="B13" s="44">
        <f>'SBSA Eff Conc'!B13</f>
        <v>41185</v>
      </c>
      <c r="C13" s="65" t="str">
        <f>'SBSA Eff Conc'!C13</f>
        <v>N</v>
      </c>
      <c r="D13" s="124">
        <f>'SBSA Eff Conc'!D13</f>
        <v>13.1</v>
      </c>
      <c r="E13" s="124">
        <f>'SBSA Eff Conc'!E13</f>
        <v>17.8</v>
      </c>
      <c r="F13" s="129">
        <f>IF(OR('SBSA Eff Conc'!F13=0,'SBSA Eff Conc'!F13=""), " ", 'SBSA Eff Conc'!$D13*'SBSA Eff Conc'!F13*3.78)</f>
        <v>1963.3886999999997</v>
      </c>
      <c r="G13" s="129">
        <f>IF(OR('SBSA Eff Conc'!G13=0,'SBSA Eff Conc'!G13=""), " ", 'SBSA Eff Conc'!$D13*'SBSA Eff Conc'!G13*3.78)</f>
        <v>2062.4247</v>
      </c>
      <c r="H13" s="129">
        <f>IF('SBSA Eff Conc'!H13="", " ", 'SBSA Eff Conc'!$D13*'SBSA Eff Conc'!H13*3.78)</f>
        <v>1931.2019999999998</v>
      </c>
      <c r="I13" s="129">
        <f>IF('SBSA Eff Conc'!I13="", " ", 'SBSA Eff Conc'!$D13*'SBSA Eff Conc'!I13*3.78)</f>
        <v>2030.2380000000001</v>
      </c>
      <c r="J13" s="129">
        <f>IF('SBSA Eff Conc'!J13="", " ", 'SBSA Eff Conc'!$D13*'SBSA Eff Conc'!J13*3.78)</f>
        <v>17.331299999999999</v>
      </c>
      <c r="K13" s="129">
        <f>IF('SBSA Eff Conc'!K13="", " ", 'SBSA Eff Conc'!$D13*'SBSA Eff Conc'!K13*3.78)</f>
        <v>14.855399999999998</v>
      </c>
      <c r="L13" s="129">
        <f>IF('SBSA Eff Conc'!L13="", " ", 'SBSA Eff Conc'!$D13*'SBSA Eff Conc'!L13*3.78)</f>
        <v>1832.1659999999999</v>
      </c>
      <c r="M13" s="129" t="str">
        <f>IF('SBSA Eff Conc'!M13="", " ", 'SBSA Eff Conc'!$D13*'SBSA Eff Conc'!M13*3.78)</f>
        <v xml:space="preserve"> </v>
      </c>
      <c r="N13" s="198">
        <f>IF('SBSA Eff Conc'!N13="", " ", 'SBSA Eff Conc'!$D13*'SBSA Eff Conc'!N13*3.78)</f>
        <v>188.16839999999996</v>
      </c>
      <c r="O13" s="129">
        <f>IF('SBSA Eff Conc'!O13="", " ", 'SBSA Eff Conc'!$D13*'SBSA Eff Conc'!O13*3.78)</f>
        <v>153.50579999999999</v>
      </c>
      <c r="P13" s="129">
        <f>IF('SBSA Eff Conc'!P13="", " ", 'SBSA Eff Conc'!$E13*'SBSA Eff Conc'!P13*3.78)</f>
        <v>222.03719999999998</v>
      </c>
      <c r="Q13" s="129">
        <f>IF('SBSA Eff Conc'!U13="", " ", 'SBSA Eff Conc'!$D13*'SBSA Eff Conc'!U13*3.78)</f>
        <v>148.55399999999997</v>
      </c>
    </row>
    <row r="14" spans="1:17" x14ac:dyDescent="0.25">
      <c r="A14" s="110" t="str">
        <f>'SBSA Eff Conc'!A14</f>
        <v>Q4 2012</v>
      </c>
      <c r="B14" s="44">
        <f>'SBSA Eff Conc'!B14</f>
        <v>41191</v>
      </c>
      <c r="C14" s="65" t="str">
        <f>'SBSA Eff Conc'!C14</f>
        <v>N</v>
      </c>
      <c r="D14" s="124">
        <f>'SBSA Eff Conc'!D14</f>
        <v>13.05</v>
      </c>
      <c r="E14" s="124">
        <f>'SBSA Eff Conc'!E14</f>
        <v>17.7</v>
      </c>
      <c r="F14" s="129">
        <f>IF(OR('SBSA Eff Conc'!F14=0,'SBSA Eff Conc'!F14=""), " ", 'SBSA Eff Conc'!$D14*'SBSA Eff Conc'!F14*3.78)</f>
        <v>2198.5935299999996</v>
      </c>
      <c r="G14" s="129">
        <f>IF(OR('SBSA Eff Conc'!G14=0,'SBSA Eff Conc'!G14=""), " ", 'SBSA Eff Conc'!$D14*'SBSA Eff Conc'!G14*3.78)</f>
        <v>1902.6195299999997</v>
      </c>
      <c r="H14" s="129">
        <f>IF('SBSA Eff Conc'!H14="", " ", 'SBSA Eff Conc'!$D14*'SBSA Eff Conc'!H14*3.78)</f>
        <v>2170.4760000000001</v>
      </c>
      <c r="I14" s="129">
        <f>IF('SBSA Eff Conc'!I14="", " ", 'SBSA Eff Conc'!$D14*'SBSA Eff Conc'!I14*3.78)</f>
        <v>1874.502</v>
      </c>
      <c r="J14" s="129">
        <f>IF('SBSA Eff Conc'!J14="", " ", 'SBSA Eff Conc'!$D14*'SBSA Eff Conc'!J14*3.78)</f>
        <v>20.224889999999998</v>
      </c>
      <c r="K14" s="129">
        <f>IF('SBSA Eff Conc'!K14="", " ", 'SBSA Eff Conc'!$D14*'SBSA Eff Conc'!K14*3.78)</f>
        <v>7.8926400000000001</v>
      </c>
      <c r="L14" s="129">
        <f>IF('SBSA Eff Conc'!L14="", " ", 'SBSA Eff Conc'!$D14*'SBSA Eff Conc'!L14*3.78)</f>
        <v>2022.4890000000003</v>
      </c>
      <c r="M14" s="129" t="str">
        <f>IF('SBSA Eff Conc'!M14="", " ", 'SBSA Eff Conc'!$D14*'SBSA Eff Conc'!M14*3.78)</f>
        <v xml:space="preserve"> </v>
      </c>
      <c r="N14" s="129">
        <f>IF('SBSA Eff Conc'!N14="", " ", 'SBSA Eff Conc'!$D14*'SBSA Eff Conc'!N14*3.78)</f>
        <v>152.91990000000001</v>
      </c>
      <c r="O14" s="129">
        <f>IF('SBSA Eff Conc'!O14="", " ", 'SBSA Eff Conc'!$D14*'SBSA Eff Conc'!O14*3.78)</f>
        <v>128.25539999999998</v>
      </c>
      <c r="P14" s="129">
        <f>IF('SBSA Eff Conc'!P14="", " ", 'SBSA Eff Conc'!$E14*'SBSA Eff Conc'!P14*3.78)</f>
        <v>354.60179999999991</v>
      </c>
      <c r="Q14" s="129">
        <f>IF('SBSA Eff Conc'!U14="", " ", 'SBSA Eff Conc'!$D14*'SBSA Eff Conc'!U14*3.78)</f>
        <v>118.3896</v>
      </c>
    </row>
    <row r="15" spans="1:17" ht="15" customHeight="1" x14ac:dyDescent="0.25">
      <c r="A15" s="110" t="str">
        <f>'SBSA Eff Conc'!A15</f>
        <v>Q4 2012</v>
      </c>
      <c r="B15" s="44">
        <f>'SBSA Eff Conc'!B15</f>
        <v>41220</v>
      </c>
      <c r="C15" s="65" t="str">
        <f>'SBSA Eff Conc'!C15</f>
        <v>N</v>
      </c>
      <c r="D15" s="124">
        <f>'SBSA Eff Conc'!D15</f>
        <v>13.16</v>
      </c>
      <c r="E15" s="124">
        <f>'SBSA Eff Conc'!E15</f>
        <v>20.399999999999999</v>
      </c>
      <c r="F15" s="129">
        <f>IF(OR('SBSA Eff Conc'!F15=0,'SBSA Eff Conc'!F15=""), " ", 'SBSA Eff Conc'!$D15*'SBSA Eff Conc'!F15*3.78)</f>
        <v>2178.3247919999999</v>
      </c>
      <c r="G15" s="129">
        <f>IF(OR('SBSA Eff Conc'!G15=0,'SBSA Eff Conc'!G15=""), " ", 'SBSA Eff Conc'!$D15*'SBSA Eff Conc'!G15*3.78)</f>
        <v>2128.5799919999999</v>
      </c>
      <c r="H15" s="129">
        <f>IF('SBSA Eff Conc'!H15="", " ", 'SBSA Eff Conc'!$D15*'SBSA Eff Conc'!H15*3.78)</f>
        <v>2139.0263999999997</v>
      </c>
      <c r="I15" s="129">
        <f>IF('SBSA Eff Conc'!I15="", " ", 'SBSA Eff Conc'!$D15*'SBSA Eff Conc'!I15*3.78)</f>
        <v>2089.2815999999998</v>
      </c>
      <c r="J15" s="129">
        <f>IF('SBSA Eff Conc'!J15="", " ", 'SBSA Eff Conc'!$D15*'SBSA Eff Conc'!J15*3.78)</f>
        <v>29.846879999999999</v>
      </c>
      <c r="K15" s="129">
        <f>IF('SBSA Eff Conc'!K15="", " ", 'SBSA Eff Conc'!$D15*'SBSA Eff Conc'!K15*3.78)</f>
        <v>9.4515119999999992</v>
      </c>
      <c r="L15" s="129">
        <f>IF('SBSA Eff Conc'!L15="", " ", 'SBSA Eff Conc'!$D15*'SBSA Eff Conc'!L15*3.78)</f>
        <v>2487.2399999999998</v>
      </c>
      <c r="M15" s="129" t="str">
        <f>IF('SBSA Eff Conc'!M15="", " ", 'SBSA Eff Conc'!$D15*'SBSA Eff Conc'!M15*3.78)</f>
        <v xml:space="preserve"> </v>
      </c>
      <c r="N15" s="129">
        <f>IF('SBSA Eff Conc'!N15="", " ", 'SBSA Eff Conc'!$D15*'SBSA Eff Conc'!N15*3.78)</f>
        <v>149.23439999999999</v>
      </c>
      <c r="O15" s="129">
        <f>IF('SBSA Eff Conc'!O15="", " ", 'SBSA Eff Conc'!$D15*'SBSA Eff Conc'!O15*3.78)</f>
        <v>149.23439999999999</v>
      </c>
      <c r="P15" s="129">
        <f>IF('SBSA Eff Conc'!P15="", " ", 'SBSA Eff Conc'!$E15*'SBSA Eff Conc'!P15*3.78)</f>
        <v>192.78</v>
      </c>
      <c r="Q15" s="129">
        <f>IF('SBSA Eff Conc'!U15="", " ", 'SBSA Eff Conc'!$D15*'SBSA Eff Conc'!U15*3.78)</f>
        <v>198.97919999999999</v>
      </c>
    </row>
    <row r="16" spans="1:17" x14ac:dyDescent="0.25">
      <c r="A16" s="110" t="str">
        <f>'SBSA Eff Conc'!A16</f>
        <v>Q4 2012</v>
      </c>
      <c r="B16" s="44">
        <f>'SBSA Eff Conc'!B16</f>
        <v>41233</v>
      </c>
      <c r="C16" s="65" t="str">
        <f>'SBSA Eff Conc'!C16</f>
        <v>N</v>
      </c>
      <c r="D16" s="124">
        <f>'SBSA Eff Conc'!D16</f>
        <v>13.41</v>
      </c>
      <c r="E16" s="124">
        <f>'SBSA Eff Conc'!E16</f>
        <v>20.399999999999999</v>
      </c>
      <c r="F16" s="129">
        <f>IF(OR('SBSA Eff Conc'!F16=0,'SBSA Eff Conc'!F16=""), " ", 'SBSA Eff Conc'!$D16*'SBSA Eff Conc'!F16*3.78)</f>
        <v>2076.7611059999999</v>
      </c>
      <c r="G16" s="129">
        <f>IF(OR('SBSA Eff Conc'!G16=0,'SBSA Eff Conc'!G16=""), " ", 'SBSA Eff Conc'!$D16*'SBSA Eff Conc'!G16*3.78)</f>
        <v>2026.0713059999998</v>
      </c>
      <c r="H16" s="129">
        <f>IF('SBSA Eff Conc'!H16="", " ", 'SBSA Eff Conc'!$D16*'SBSA Eff Conc'!H16*3.78)</f>
        <v>2027.5919999999999</v>
      </c>
      <c r="I16" s="129">
        <f>IF('SBSA Eff Conc'!I16="", " ", 'SBSA Eff Conc'!$D16*'SBSA Eff Conc'!I16*3.78)</f>
        <v>1976.9022</v>
      </c>
      <c r="J16" s="129">
        <f>IF('SBSA Eff Conc'!J16="", " ", 'SBSA Eff Conc'!$D16*'SBSA Eff Conc'!J16*3.78)</f>
        <v>37.510451999999994</v>
      </c>
      <c r="K16" s="129">
        <f>IF('SBSA Eff Conc'!K16="", " ", 'SBSA Eff Conc'!$D16*'SBSA Eff Conc'!K16*3.78)</f>
        <v>11.658654</v>
      </c>
      <c r="L16" s="129">
        <f>IF('SBSA Eff Conc'!L16="", " ", 'SBSA Eff Conc'!$D16*'SBSA Eff Conc'!L16*3.78)</f>
        <v>2281.0410000000002</v>
      </c>
      <c r="M16" s="129" t="str">
        <f>IF('SBSA Eff Conc'!M16="", " ", 'SBSA Eff Conc'!$D16*'SBSA Eff Conc'!M16*3.78)</f>
        <v xml:space="preserve"> </v>
      </c>
      <c r="N16" s="129">
        <f>IF('SBSA Eff Conc'!N16="", " ", 'SBSA Eff Conc'!$D16*'SBSA Eff Conc'!N16*3.78)</f>
        <v>141.93143999999998</v>
      </c>
      <c r="O16" s="129">
        <f>IF('SBSA Eff Conc'!O16="", " ", 'SBSA Eff Conc'!$D16*'SBSA Eff Conc'!O16*3.78)</f>
        <v>141.93143999999998</v>
      </c>
      <c r="P16" s="129">
        <f>IF('SBSA Eff Conc'!P16="", " ", 'SBSA Eff Conc'!$E16*'SBSA Eff Conc'!P16*3.78)</f>
        <v>192.78</v>
      </c>
      <c r="Q16" s="129">
        <f>IF('SBSA Eff Conc'!U16="", " ", 'SBSA Eff Conc'!$D16*'SBSA Eff Conc'!U16*3.78)</f>
        <v>263.58695999999998</v>
      </c>
    </row>
    <row r="17" spans="1:17" ht="14.45" x14ac:dyDescent="0.3">
      <c r="A17" s="110" t="str">
        <f>'SBSA Eff Conc'!A17</f>
        <v>Q4 2012</v>
      </c>
      <c r="B17" s="44">
        <f>'SBSA Eff Conc'!B17</f>
        <v>41254</v>
      </c>
      <c r="C17" s="65" t="str">
        <f>'SBSA Eff Conc'!C17</f>
        <v>N</v>
      </c>
      <c r="D17" s="124">
        <f>'SBSA Eff Conc'!D17</f>
        <v>15.23</v>
      </c>
      <c r="E17" s="124">
        <f>'SBSA Eff Conc'!E17</f>
        <v>17.05</v>
      </c>
      <c r="F17" s="129">
        <f>IF(OR('SBSA Eff Conc'!F17=0,'SBSA Eff Conc'!F17=""), " ", 'SBSA Eff Conc'!$D17*'SBSA Eff Conc'!F17*3.78)</f>
        <v>2258.4475620000003</v>
      </c>
      <c r="G17" s="129">
        <f>IF(OR('SBSA Eff Conc'!G17=0,'SBSA Eff Conc'!G17=""), " ", 'SBSA Eff Conc'!$D17*'SBSA Eff Conc'!G17*3.78)</f>
        <v>2085.7393620000003</v>
      </c>
      <c r="H17" s="129">
        <f>IF('SBSA Eff Conc'!H17="", " ", 'SBSA Eff Conc'!$D17*'SBSA Eff Conc'!H17*3.78)</f>
        <v>2130.0677999999998</v>
      </c>
      <c r="I17" s="129">
        <f>IF('SBSA Eff Conc'!I17="", " ", 'SBSA Eff Conc'!$D17*'SBSA Eff Conc'!I17*3.78)</f>
        <v>1957.3596</v>
      </c>
      <c r="J17" s="129">
        <f>IF('SBSA Eff Conc'!J17="", " ", 'SBSA Eff Conc'!$D17*'SBSA Eff Conc'!J17*3.78)</f>
        <v>120.89573999999999</v>
      </c>
      <c r="K17" s="129">
        <f>IF('SBSA Eff Conc'!K17="", " ", 'SBSA Eff Conc'!$D17*'SBSA Eff Conc'!K17*3.78)</f>
        <v>7.4840220000000004</v>
      </c>
      <c r="L17" s="129">
        <f>IF('SBSA Eff Conc'!L17="", " ", 'SBSA Eff Conc'!$D17*'SBSA Eff Conc'!L17*3.78)</f>
        <v>2360.3454000000002</v>
      </c>
      <c r="M17" s="129" t="str">
        <f>IF('SBSA Eff Conc'!M17="", " ", 'SBSA Eff Conc'!$D17*'SBSA Eff Conc'!M17*3.78)</f>
        <v xml:space="preserve"> </v>
      </c>
      <c r="N17" s="198">
        <f>IF('SBSA Eff Conc'!N17="", " ", 'SBSA Eff Conc'!$D17*'SBSA Eff Conc'!N17*3.78)</f>
        <v>195.73596000000001</v>
      </c>
      <c r="O17" s="198">
        <f>IF('SBSA Eff Conc'!O17="", " ", 'SBSA Eff Conc'!$D17*'SBSA Eff Conc'!O17*3.78)</f>
        <v>178.46513999999999</v>
      </c>
      <c r="P17" s="129">
        <f>IF('SBSA Eff Conc'!P17="", " ", 'SBSA Eff Conc'!$E17*'SBSA Eff Conc'!P17*3.78)</f>
        <v>148.23269999999997</v>
      </c>
      <c r="Q17" s="129" t="str">
        <f>IF('SBSA Eff Conc'!U17="", " ", 'SBSA Eff Conc'!$D17*'SBSA Eff Conc'!U17*3.78)</f>
        <v xml:space="preserve"> </v>
      </c>
    </row>
    <row r="18" spans="1:17" ht="14.45" x14ac:dyDescent="0.3">
      <c r="A18" s="110" t="str">
        <f>'SBSA Eff Conc'!A18</f>
        <v>Q4 2012</v>
      </c>
      <c r="B18" s="44">
        <f>'SBSA Eff Conc'!B18</f>
        <v>41262</v>
      </c>
      <c r="C18" s="65" t="str">
        <f>'SBSA Eff Conc'!C18</f>
        <v>N</v>
      </c>
      <c r="D18" s="124">
        <f>'SBSA Eff Conc'!D18</f>
        <v>16.739999999999998</v>
      </c>
      <c r="E18" s="124">
        <f>'SBSA Eff Conc'!E18</f>
        <v>24.2</v>
      </c>
      <c r="F18" s="129">
        <f>IF(OR('SBSA Eff Conc'!F18=0,'SBSA Eff Conc'!F18=""), " ", 'SBSA Eff Conc'!$D18*'SBSA Eff Conc'!F18*3.78)</f>
        <v>2499.4493999999995</v>
      </c>
      <c r="G18" s="129">
        <f>IF(OR('SBSA Eff Conc'!G18=0,'SBSA Eff Conc'!G18=""), " ", 'SBSA Eff Conc'!$D18*'SBSA Eff Conc'!G18*3.78)</f>
        <v>2372.8949999999995</v>
      </c>
      <c r="H18" s="129">
        <f>IF('SBSA Eff Conc'!H18="", " ", 'SBSA Eff Conc'!$D18*'SBSA Eff Conc'!H18*3.78)</f>
        <v>2467.8107999999993</v>
      </c>
      <c r="I18" s="129">
        <f>IF('SBSA Eff Conc'!I18="", " ", 'SBSA Eff Conc'!$D18*'SBSA Eff Conc'!I18*3.78)</f>
        <v>2341.2563999999998</v>
      </c>
      <c r="J18" s="129">
        <f>IF('SBSA Eff Conc'!J18="", " ", 'SBSA Eff Conc'!$D18*'SBSA Eff Conc'!J18*3.78)</f>
        <v>29.107511999999996</v>
      </c>
      <c r="K18" s="129">
        <f>IF('SBSA Eff Conc'!K18="", " ", 'SBSA Eff Conc'!$D18*'SBSA Eff Conc'!K18*3.78)</f>
        <v>2.5310879999999996</v>
      </c>
      <c r="L18" s="129">
        <f>IF('SBSA Eff Conc'!L18="", " ", 'SBSA Eff Conc'!$D18*'SBSA Eff Conc'!L18*3.78)</f>
        <v>2151.4247999999998</v>
      </c>
      <c r="M18" s="129" t="str">
        <f>IF('SBSA Eff Conc'!M18="", " ", 'SBSA Eff Conc'!$D18*'SBSA Eff Conc'!M18*3.78)</f>
        <v xml:space="preserve"> </v>
      </c>
      <c r="N18" s="129">
        <f>IF('SBSA Eff Conc'!N18="", " ", 'SBSA Eff Conc'!$D18*'SBSA Eff Conc'!N18*3.78)</f>
        <v>284.74739999999997</v>
      </c>
      <c r="O18" s="129">
        <f>IF('SBSA Eff Conc'!O18="", " ", 'SBSA Eff Conc'!$D18*'SBSA Eff Conc'!O18*3.78)</f>
        <v>253.10879999999997</v>
      </c>
      <c r="P18" s="129">
        <f>IF('SBSA Eff Conc'!P18="", " ", 'SBSA Eff Conc'!$E18*'SBSA Eff Conc'!P18*3.78)</f>
        <v>365.904</v>
      </c>
      <c r="Q18" s="129">
        <f>IF('SBSA Eff Conc'!U18="", " ", 'SBSA Eff Conc'!$D18*'SBSA Eff Conc'!U18*3.78)</f>
        <v>291.07511999999997</v>
      </c>
    </row>
    <row r="19" spans="1:17" ht="14.45" x14ac:dyDescent="0.3">
      <c r="A19" s="110" t="str">
        <f>'SBSA Eff Conc'!A19</f>
        <v>Q1 2013</v>
      </c>
      <c r="B19" s="44">
        <f>'SBSA Eff Conc'!B19</f>
        <v>41282</v>
      </c>
      <c r="C19" s="65" t="str">
        <f>'SBSA Eff Conc'!C19</f>
        <v>N</v>
      </c>
      <c r="D19" s="124">
        <f>'SBSA Eff Conc'!D19</f>
        <v>14.9</v>
      </c>
      <c r="E19" s="124">
        <f>'SBSA Eff Conc'!E19</f>
        <v>22.6</v>
      </c>
      <c r="F19" s="129">
        <f>IF(OR('SBSA Eff Conc'!F19=0,'SBSA Eff Conc'!F19=""), " ", 'SBSA Eff Conc'!$D19*'SBSA Eff Conc'!F19*3.78)</f>
        <v>1950.9940799999997</v>
      </c>
      <c r="G19" s="129">
        <f>IF(OR('SBSA Eff Conc'!G19=0,'SBSA Eff Conc'!G19=""), " ", 'SBSA Eff Conc'!$D19*'SBSA Eff Conc'!G19*3.78)</f>
        <v>1950.9940799999997</v>
      </c>
      <c r="H19" s="129">
        <f>IF('SBSA Eff Conc'!H19="", " ", 'SBSA Eff Conc'!$D19*'SBSA Eff Conc'!H19*3.78)</f>
        <v>1914.9480000000001</v>
      </c>
      <c r="I19" s="129">
        <f>IF('SBSA Eff Conc'!I19="", " ", 'SBSA Eff Conc'!$D19*'SBSA Eff Conc'!I19*3.78)</f>
        <v>1914.9480000000001</v>
      </c>
      <c r="J19" s="129">
        <f>IF('SBSA Eff Conc'!J19="", " ", 'SBSA Eff Conc'!$D19*'SBSA Eff Conc'!J19*3.78)</f>
        <v>24.781679999999998</v>
      </c>
      <c r="K19" s="129">
        <f>IF('SBSA Eff Conc'!K19="", " ", 'SBSA Eff Conc'!$D19*'SBSA Eff Conc'!K19*3.78)</f>
        <v>11.2644</v>
      </c>
      <c r="L19" s="129">
        <f>IF('SBSA Eff Conc'!L19="", " ", 'SBSA Eff Conc'!$D19*'SBSA Eff Conc'!L19*3.78)</f>
        <v>1802.3039999999999</v>
      </c>
      <c r="M19" s="129" t="str">
        <f>IF('SBSA Eff Conc'!M19="", " ", 'SBSA Eff Conc'!$D19*'SBSA Eff Conc'!M19*3.78)</f>
        <v xml:space="preserve"> </v>
      </c>
      <c r="N19" s="129">
        <f>IF('SBSA Eff Conc'!N19="", " ", 'SBSA Eff Conc'!$D19*'SBSA Eff Conc'!N19*3.78)</f>
        <v>129.54059999999998</v>
      </c>
      <c r="O19" s="129">
        <f>IF('SBSA Eff Conc'!O19="", " ", 'SBSA Eff Conc'!$D19*'SBSA Eff Conc'!O19*3.78)</f>
        <v>123.9084</v>
      </c>
      <c r="P19" s="129">
        <f>IF('SBSA Eff Conc'!P19="", " ", 'SBSA Eff Conc'!$E19*'SBSA Eff Conc'!P19*3.78)</f>
        <v>170.85599999999999</v>
      </c>
      <c r="Q19" s="129" t="str">
        <f>IF('SBSA Eff Conc'!U19="", " ", 'SBSA Eff Conc'!$D19*'SBSA Eff Conc'!U19*3.78)</f>
        <v xml:space="preserve"> </v>
      </c>
    </row>
    <row r="20" spans="1:17" ht="14.45" x14ac:dyDescent="0.3">
      <c r="A20" s="110" t="str">
        <f>'SBSA Eff Conc'!A20</f>
        <v>Q1 2013</v>
      </c>
      <c r="B20" s="44">
        <f>'SBSA Eff Conc'!B20</f>
        <v>41289</v>
      </c>
      <c r="C20" s="65" t="str">
        <f>'SBSA Eff Conc'!C20</f>
        <v>N</v>
      </c>
      <c r="D20" s="124">
        <f>'SBSA Eff Conc'!D20</f>
        <v>13.2</v>
      </c>
      <c r="E20" s="124">
        <f>'SBSA Eff Conc'!E20</f>
        <v>16.600000000000001</v>
      </c>
      <c r="F20" s="129">
        <f>IF(OR('SBSA Eff Conc'!F20=0,'SBSA Eff Conc'!F20=""), " ", 'SBSA Eff Conc'!$D20*'SBSA Eff Conc'!F20*3.78)</f>
        <v>1926.7340399999996</v>
      </c>
      <c r="G20" s="129">
        <f>IF(OR('SBSA Eff Conc'!G20=0,'SBSA Eff Conc'!G20=""), " ", 'SBSA Eff Conc'!$D20*'SBSA Eff Conc'!G20*3.78)</f>
        <v>1826.9420399999997</v>
      </c>
      <c r="H20" s="129">
        <f>IF('SBSA Eff Conc'!H20="", " ", 'SBSA Eff Conc'!$D20*'SBSA Eff Conc'!H20*3.78)</f>
        <v>1896.0479999999998</v>
      </c>
      <c r="I20" s="129">
        <f>IF('SBSA Eff Conc'!I20="", " ", 'SBSA Eff Conc'!$D20*'SBSA Eff Conc'!I20*3.78)</f>
        <v>1796.2559999999999</v>
      </c>
      <c r="J20" s="129">
        <f>IF('SBSA Eff Conc'!J20="", " ", 'SBSA Eff Conc'!$D20*'SBSA Eff Conc'!J20*3.78)</f>
        <v>28.939679999999996</v>
      </c>
      <c r="K20" s="129">
        <f>IF('SBSA Eff Conc'!K20="", " ", 'SBSA Eff Conc'!$D20*'SBSA Eff Conc'!K20*3.78)</f>
        <v>1.7463599999999999</v>
      </c>
      <c r="L20" s="129">
        <f>IF('SBSA Eff Conc'!L20="", " ", 'SBSA Eff Conc'!$D20*'SBSA Eff Conc'!L20*3.78)</f>
        <v>1646.5679999999998</v>
      </c>
      <c r="M20" s="129" t="str">
        <f>IF('SBSA Eff Conc'!M20="", " ", 'SBSA Eff Conc'!$D20*'SBSA Eff Conc'!M20*3.78)</f>
        <v xml:space="preserve"> </v>
      </c>
      <c r="N20" s="129">
        <f>IF('SBSA Eff Conc'!N20="", " ", 'SBSA Eff Conc'!$D20*'SBSA Eff Conc'!N20*3.78)</f>
        <v>129.7296</v>
      </c>
      <c r="O20" s="129">
        <f>IF('SBSA Eff Conc'!O20="", " ", 'SBSA Eff Conc'!$D20*'SBSA Eff Conc'!O20*3.78)</f>
        <v>119.75039999999998</v>
      </c>
      <c r="P20" s="129">
        <f>IF('SBSA Eff Conc'!P20="", " ", 'SBSA Eff Conc'!$E20*'SBSA Eff Conc'!P20*3.78)</f>
        <v>150.59520000000001</v>
      </c>
      <c r="Q20" s="129">
        <f>IF('SBSA Eff Conc'!U20="", " ", 'SBSA Eff Conc'!$D20*'SBSA Eff Conc'!U20*3.78)</f>
        <v>104.78159999999998</v>
      </c>
    </row>
    <row r="21" spans="1:17" ht="15" customHeight="1" x14ac:dyDescent="0.3">
      <c r="A21" s="110" t="str">
        <f>'SBSA Eff Conc'!A21</f>
        <v>Q1 2013</v>
      </c>
      <c r="B21" s="44">
        <f>'SBSA Eff Conc'!B21</f>
        <v>41312</v>
      </c>
      <c r="C21" s="65" t="str">
        <f>'SBSA Eff Conc'!C21</f>
        <v>N</v>
      </c>
      <c r="D21" s="124">
        <f>'SBSA Eff Conc'!D21</f>
        <v>13.4</v>
      </c>
      <c r="E21" s="124">
        <f>'SBSA Eff Conc'!E21</f>
        <v>16.399999999999999</v>
      </c>
      <c r="F21" s="129">
        <f>IF(OR('SBSA Eff Conc'!F21=0,'SBSA Eff Conc'!F21=""), " ", 'SBSA Eff Conc'!$D21*'SBSA Eff Conc'!F21*3.78)</f>
        <v>2147.0876279999993</v>
      </c>
      <c r="G21" s="129">
        <f>IF(OR('SBSA Eff Conc'!G21=0,'SBSA Eff Conc'!G21=""), " ", 'SBSA Eff Conc'!$D21*'SBSA Eff Conc'!G21*3.78)</f>
        <v>1843.1756279999997</v>
      </c>
      <c r="H21" s="129">
        <f>IF('SBSA Eff Conc'!H21="", " ", 'SBSA Eff Conc'!$D21*'SBSA Eff Conc'!H21*3.78)</f>
        <v>2127.384</v>
      </c>
      <c r="I21" s="129">
        <f>IF('SBSA Eff Conc'!I21="", " ", 'SBSA Eff Conc'!$D21*'SBSA Eff Conc'!I21*3.78)</f>
        <v>1823.472</v>
      </c>
      <c r="J21" s="129">
        <f>IF('SBSA Eff Conc'!J21="", " ", 'SBSA Eff Conc'!$D21*'SBSA Eff Conc'!J21*3.78)</f>
        <v>14.689079999999999</v>
      </c>
      <c r="K21" s="129">
        <f>IF('SBSA Eff Conc'!K21="", " ", 'SBSA Eff Conc'!$D21*'SBSA Eff Conc'!K21*3.78)</f>
        <v>5.0145479999999996</v>
      </c>
      <c r="L21" s="129">
        <f>IF('SBSA Eff Conc'!L21="", " ", 'SBSA Eff Conc'!$D21*'SBSA Eff Conc'!L21*3.78)</f>
        <v>2026.08</v>
      </c>
      <c r="M21" s="129" t="str">
        <f>IF('SBSA Eff Conc'!M21="", " ", 'SBSA Eff Conc'!$D21*'SBSA Eff Conc'!M21*3.78)</f>
        <v xml:space="preserve"> </v>
      </c>
      <c r="N21" s="129">
        <f>IF('SBSA Eff Conc'!N21="", " ", 'SBSA Eff Conc'!$D21*'SBSA Eff Conc'!N21*3.78)</f>
        <v>146.89079999999998</v>
      </c>
      <c r="O21" s="129">
        <f>IF('SBSA Eff Conc'!O21="", " ", 'SBSA Eff Conc'!$D21*'SBSA Eff Conc'!O21*3.78)</f>
        <v>141.82559999999998</v>
      </c>
      <c r="P21" s="129">
        <f>IF('SBSA Eff Conc'!P21="", " ", 'SBSA Eff Conc'!$E21*'SBSA Eff Conc'!P21*3.78)</f>
        <v>173.57759999999996</v>
      </c>
      <c r="Q21" s="129" t="str">
        <f>IF('SBSA Eff Conc'!U21="", " ", 'SBSA Eff Conc'!$D21*'SBSA Eff Conc'!U21*3.78)</f>
        <v xml:space="preserve"> </v>
      </c>
    </row>
    <row r="22" spans="1:17" ht="14.45" x14ac:dyDescent="0.3">
      <c r="A22" s="110" t="str">
        <f>'SBSA Eff Conc'!A22</f>
        <v>Q1 2013</v>
      </c>
      <c r="B22" s="44">
        <f>'SBSA Eff Conc'!B22</f>
        <v>41319</v>
      </c>
      <c r="C22" s="65" t="str">
        <f>'SBSA Eff Conc'!C22</f>
        <v>N</v>
      </c>
      <c r="D22" s="124">
        <f>'SBSA Eff Conc'!D22</f>
        <v>12.9</v>
      </c>
      <c r="E22" s="124">
        <f>'SBSA Eff Conc'!E22</f>
        <v>17.600000000000001</v>
      </c>
      <c r="F22" s="129">
        <f>IF(OR('SBSA Eff Conc'!F22=0,'SBSA Eff Conc'!F22=""), " ", 'SBSA Eff Conc'!$D22*'SBSA Eff Conc'!F22*3.78)</f>
        <v>2605.8412799999996</v>
      </c>
      <c r="G22" s="129">
        <f>IF(OR('SBSA Eff Conc'!G22=0,'SBSA Eff Conc'!G22=""), " ", 'SBSA Eff Conc'!$D22*'SBSA Eff Conc'!G22*3.78)</f>
        <v>2264.5072799999998</v>
      </c>
      <c r="H22" s="129">
        <f>IF('SBSA Eff Conc'!H22="", " ", 'SBSA Eff Conc'!$D22*'SBSA Eff Conc'!H22*3.78)</f>
        <v>2584.386</v>
      </c>
      <c r="I22" s="129">
        <f>IF('SBSA Eff Conc'!I22="", " ", 'SBSA Eff Conc'!$D22*'SBSA Eff Conc'!I22*3.78)</f>
        <v>2243.0519999999997</v>
      </c>
      <c r="J22" s="129">
        <f>IF('SBSA Eff Conc'!J22="", " ", 'SBSA Eff Conc'!$D22*'SBSA Eff Conc'!J22*3.78)</f>
        <v>10.727639999999999</v>
      </c>
      <c r="K22" s="129">
        <f>IF('SBSA Eff Conc'!K22="", " ", 'SBSA Eff Conc'!$D22*'SBSA Eff Conc'!K22*3.78)</f>
        <v>10.727639999999999</v>
      </c>
      <c r="L22" s="198">
        <f>IF('SBSA Eff Conc'!L22="", " ", 'SBSA Eff Conc'!$D22*'SBSA Eff Conc'!L22*3.78)</f>
        <v>2048.0040000000004</v>
      </c>
      <c r="M22" s="129" t="str">
        <f>IF('SBSA Eff Conc'!M22="", " ", 'SBSA Eff Conc'!$D22*'SBSA Eff Conc'!M22*3.78)</f>
        <v xml:space="preserve"> </v>
      </c>
      <c r="N22" s="129">
        <f>IF('SBSA Eff Conc'!N22="", " ", 'SBSA Eff Conc'!$D22*'SBSA Eff Conc'!N22*3.78)</f>
        <v>160.91459999999998</v>
      </c>
      <c r="O22" s="129">
        <f>IF('SBSA Eff Conc'!O22="", " ", 'SBSA Eff Conc'!$D22*'SBSA Eff Conc'!O22*3.78)</f>
        <v>151.16220000000001</v>
      </c>
      <c r="P22" s="129">
        <f>IF('SBSA Eff Conc'!P22="", " ", 'SBSA Eff Conc'!$E22*'SBSA Eff Conc'!P22*3.78)</f>
        <v>186.2784</v>
      </c>
      <c r="Q22" s="129">
        <f>IF('SBSA Eff Conc'!U22="", " ", 'SBSA Eff Conc'!$D22*'SBSA Eff Conc'!U22*3.78)</f>
        <v>394.97219999999999</v>
      </c>
    </row>
    <row r="23" spans="1:17" ht="14.45" x14ac:dyDescent="0.3">
      <c r="A23" s="110" t="str">
        <f>'SBSA Eff Conc'!A23</f>
        <v>Q1 2013</v>
      </c>
      <c r="B23" s="44">
        <f>'SBSA Eff Conc'!B23</f>
        <v>41325</v>
      </c>
      <c r="C23" s="65" t="s">
        <v>194</v>
      </c>
      <c r="D23" s="124">
        <f>'SBSA Eff Conc'!D23</f>
        <v>12.25</v>
      </c>
      <c r="E23" s="124">
        <f>'SBSA Eff Conc'!E23</f>
        <v>16.100000000000001</v>
      </c>
      <c r="F23" s="129">
        <f>IF(OR('SBSA Eff Conc'!F23=0,'SBSA Eff Conc'!F23=""), " ", 'SBSA Eff Conc'!$D23*'SBSA Eff Conc'!F23*3.78)</f>
        <v>1961.9428499999997</v>
      </c>
      <c r="G23" s="129">
        <f>IF(OR('SBSA Eff Conc'!G23=0,'SBSA Eff Conc'!G23=""), " ", 'SBSA Eff Conc'!$D23*'SBSA Eff Conc'!G23*3.78)</f>
        <v>1915.6378499999998</v>
      </c>
      <c r="H23" s="129">
        <f>IF('SBSA Eff Conc'!H23="", " ", 'SBSA Eff Conc'!$D23*'SBSA Eff Conc'!H23*3.78)</f>
        <v>1944.81</v>
      </c>
      <c r="I23" s="129">
        <f>IF('SBSA Eff Conc'!I23="", " ", 'SBSA Eff Conc'!$D23*'SBSA Eff Conc'!I23*3.78)</f>
        <v>1898.5049999999999</v>
      </c>
      <c r="J23" s="129">
        <f>IF('SBSA Eff Conc'!J23="", " ", 'SBSA Eff Conc'!$D23*'SBSA Eff Conc'!J23*3.78)</f>
        <v>11.57625</v>
      </c>
      <c r="K23" s="129">
        <f>IF('SBSA Eff Conc'!K23="", " ", 'SBSA Eff Conc'!$D23*'SBSA Eff Conc'!K23*3.78)</f>
        <v>5.5565999999999995</v>
      </c>
      <c r="L23" s="129">
        <f>IF('SBSA Eff Conc'!L23="", " ", 'SBSA Eff Conc'!$D23*'SBSA Eff Conc'!L23*3.78)</f>
        <v>1759.59</v>
      </c>
      <c r="M23" s="129" t="str">
        <f>IF('SBSA Eff Conc'!M23="", " ", 'SBSA Eff Conc'!$D23*'SBSA Eff Conc'!M23*3.78)</f>
        <v xml:space="preserve"> </v>
      </c>
      <c r="N23" s="129">
        <f>IF('SBSA Eff Conc'!N23="", " ", 'SBSA Eff Conc'!$D23*'SBSA Eff Conc'!N23*3.78)</f>
        <v>138.91499999999999</v>
      </c>
      <c r="O23" s="129">
        <f>IF('SBSA Eff Conc'!O23="", " ", 'SBSA Eff Conc'!$D23*'SBSA Eff Conc'!O23*3.78)</f>
        <v>120.393</v>
      </c>
      <c r="P23" s="129">
        <f>IF('SBSA Eff Conc'!P23="", " ", 'SBSA Eff Conc'!$E23*'SBSA Eff Conc'!P23*3.78)</f>
        <v>182.57400000000001</v>
      </c>
      <c r="Q23" s="129">
        <f>IF('SBSA Eff Conc'!U23="", " ", 'SBSA Eff Conc'!$D23*'SBSA Eff Conc'!U23*3.78)</f>
        <v>231.52499999999998</v>
      </c>
    </row>
    <row r="24" spans="1:17" ht="14.45" x14ac:dyDescent="0.3">
      <c r="A24" s="110" t="str">
        <f>'SBSA Eff Conc'!A24</f>
        <v>Q1 2013</v>
      </c>
      <c r="B24" s="44">
        <f>'SBSA Eff Conc'!B24</f>
        <v>41338</v>
      </c>
      <c r="C24" s="65" t="str">
        <f>'SBSA Eff Conc'!C24</f>
        <v>N</v>
      </c>
      <c r="D24" s="124">
        <f>'SBSA Eff Conc'!D24</f>
        <v>12.4</v>
      </c>
      <c r="E24" s="124">
        <f>'SBSA Eff Conc'!E24</f>
        <v>19</v>
      </c>
      <c r="F24" s="129">
        <f>IF(OR('SBSA Eff Conc'!F24=0,'SBSA Eff Conc'!F24=""), " ", 'SBSA Eff Conc'!$D24*'SBSA Eff Conc'!F24*3.78)</f>
        <v>2026.27656</v>
      </c>
      <c r="G24" s="129">
        <f>IF(OR('SBSA Eff Conc'!G24=0,'SBSA Eff Conc'!G24=""), " ", 'SBSA Eff Conc'!$D24*'SBSA Eff Conc'!G24*3.78)</f>
        <v>2026.27656</v>
      </c>
      <c r="H24" s="129">
        <f>IF('SBSA Eff Conc'!H24="", " ", 'SBSA Eff Conc'!$D24*'SBSA Eff Conc'!H24*3.78)</f>
        <v>2015.4960000000001</v>
      </c>
      <c r="I24" s="129">
        <f>IF('SBSA Eff Conc'!I24="", " ", 'SBSA Eff Conc'!$D24*'SBSA Eff Conc'!I24*3.78)</f>
        <v>2015.4960000000001</v>
      </c>
      <c r="J24" s="129">
        <f>IF('SBSA Eff Conc'!J24="", " ", 'SBSA Eff Conc'!$D24*'SBSA Eff Conc'!J24*3.78)</f>
        <v>5.1559200000000001</v>
      </c>
      <c r="K24" s="129">
        <f>IF('SBSA Eff Conc'!K24="", " ", 'SBSA Eff Conc'!$D24*'SBSA Eff Conc'!K24*3.78)</f>
        <v>5.6246399999999994</v>
      </c>
      <c r="L24" s="129">
        <f>IF('SBSA Eff Conc'!L24="", " ", 'SBSA Eff Conc'!$D24*'SBSA Eff Conc'!L24*3.78)</f>
        <v>1828.008</v>
      </c>
      <c r="M24" s="129" t="str">
        <f>IF('SBSA Eff Conc'!M24="", " ", 'SBSA Eff Conc'!$D24*'SBSA Eff Conc'!M24*3.78)</f>
        <v xml:space="preserve"> </v>
      </c>
      <c r="N24" s="129">
        <f>IF('SBSA Eff Conc'!N24="", " ", 'SBSA Eff Conc'!$D24*'SBSA Eff Conc'!N24*3.78)</f>
        <v>159.36479999999997</v>
      </c>
      <c r="O24" s="129">
        <f>IF('SBSA Eff Conc'!O24="", " ", 'SBSA Eff Conc'!$D24*'SBSA Eff Conc'!O24*3.78)</f>
        <v>140.61600000000001</v>
      </c>
      <c r="P24" s="129">
        <f>IF('SBSA Eff Conc'!P24="", " ", 'SBSA Eff Conc'!$E24*'SBSA Eff Conc'!P24*3.78)</f>
        <v>208.27799999999999</v>
      </c>
      <c r="Q24" s="129">
        <f>IF('SBSA Eff Conc'!U24="", " ", 'SBSA Eff Conc'!$D24*'SBSA Eff Conc'!U24*3.78)</f>
        <v>290.60640000000001</v>
      </c>
    </row>
    <row r="25" spans="1:17" ht="14.45" x14ac:dyDescent="0.3">
      <c r="A25" s="110" t="str">
        <f>'SBSA Eff Conc'!A25</f>
        <v>Q1 2013</v>
      </c>
      <c r="B25" s="44">
        <f>'SBSA Eff Conc'!B25</f>
        <v>41345</v>
      </c>
      <c r="C25" s="65" t="str">
        <f>'SBSA Eff Conc'!C25</f>
        <v>N</v>
      </c>
      <c r="D25" s="124">
        <f>'SBSA Eff Conc'!D25</f>
        <v>13.5</v>
      </c>
      <c r="E25" s="124">
        <f>'SBSA Eff Conc'!E25</f>
        <v>17.7</v>
      </c>
      <c r="F25" s="129">
        <f>IF(OR('SBSA Eff Conc'!F25=0,'SBSA Eff Conc'!F25=""), " ", 'SBSA Eff Conc'!$D25*'SBSA Eff Conc'!F25*3.78)</f>
        <v>2008.5408</v>
      </c>
      <c r="G25" s="129">
        <f>IF(OR('SBSA Eff Conc'!G25=0,'SBSA Eff Conc'!G25=""), " ", 'SBSA Eff Conc'!$D25*'SBSA Eff Conc'!G25*3.78)</f>
        <v>2110.6008000000002</v>
      </c>
      <c r="H25" s="129">
        <f>IF('SBSA Eff Conc'!H25="", " ", 'SBSA Eff Conc'!$D25*'SBSA Eff Conc'!H25*3.78)</f>
        <v>1990.1699999999998</v>
      </c>
      <c r="I25" s="129">
        <f>IF('SBSA Eff Conc'!I25="", " ", 'SBSA Eff Conc'!$D25*'SBSA Eff Conc'!I25*3.78)</f>
        <v>2092.23</v>
      </c>
      <c r="J25" s="129">
        <f>IF('SBSA Eff Conc'!J25="", " ", 'SBSA Eff Conc'!$D25*'SBSA Eff Conc'!J25*3.78)</f>
        <v>11.736899999999999</v>
      </c>
      <c r="K25" s="129">
        <f>IF('SBSA Eff Conc'!K25="", " ", 'SBSA Eff Conc'!$D25*'SBSA Eff Conc'!K25*3.78)</f>
        <v>6.6338999999999997</v>
      </c>
      <c r="L25" s="129">
        <f>IF('SBSA Eff Conc'!L25="", " ", 'SBSA Eff Conc'!$D25*'SBSA Eff Conc'!L25*3.78)</f>
        <v>1735.02</v>
      </c>
      <c r="M25" s="129" t="str">
        <f>IF('SBSA Eff Conc'!M25="", " ", 'SBSA Eff Conc'!$D25*'SBSA Eff Conc'!M25*3.78)</f>
        <v xml:space="preserve"> </v>
      </c>
      <c r="N25" s="129">
        <f>IF('SBSA Eff Conc'!N25="", " ", 'SBSA Eff Conc'!$D25*'SBSA Eff Conc'!N25*3.78)</f>
        <v>153.09</v>
      </c>
      <c r="O25" s="129">
        <f>IF('SBSA Eff Conc'!O25="", " ", 'SBSA Eff Conc'!$D25*'SBSA Eff Conc'!O25*3.78)</f>
        <v>132.678</v>
      </c>
      <c r="P25" s="129">
        <f>IF('SBSA Eff Conc'!P25="", " ", 'SBSA Eff Conc'!$E25*'SBSA Eff Conc'!P25*3.78)</f>
        <v>153.88379999999998</v>
      </c>
      <c r="Q25" s="129">
        <f>IF('SBSA Eff Conc'!U25="", " ", 'SBSA Eff Conc'!$D25*'SBSA Eff Conc'!U25*3.78)</f>
        <v>443.96099999999996</v>
      </c>
    </row>
    <row r="26" spans="1:17" ht="14.45" x14ac:dyDescent="0.3">
      <c r="A26" s="110" t="str">
        <f>'SBSA Eff Conc'!A26</f>
        <v>Q2 2013</v>
      </c>
      <c r="B26" s="44">
        <f>'SBSA Eff Conc'!B26</f>
        <v>41369</v>
      </c>
      <c r="C26" s="65" t="str">
        <f>'SBSA Eff Conc'!C26</f>
        <v>N</v>
      </c>
      <c r="D26" s="124">
        <f>'SBSA Eff Conc'!D26</f>
        <v>13.59</v>
      </c>
      <c r="E26" s="124">
        <f>'SBSA Eff Conc'!E26</f>
        <v>21.1</v>
      </c>
      <c r="F26" s="129">
        <f>IF(OR('SBSA Eff Conc'!F26=0,'SBSA Eff Conc'!F26=""), " ", 'SBSA Eff Conc'!$D26*'SBSA Eff Conc'!F26*3.78)</f>
        <v>2174.5005659999997</v>
      </c>
      <c r="G26" s="129">
        <f>IF(OR('SBSA Eff Conc'!G26=0,'SBSA Eff Conc'!G26=""), " ", 'SBSA Eff Conc'!$D26*'SBSA Eff Conc'!G26*3.78)</f>
        <v>2071.760166</v>
      </c>
      <c r="H26" s="129">
        <f>IF('SBSA Eff Conc'!H26="", " ", 'SBSA Eff Conc'!$D26*'SBSA Eff Conc'!H26*3.78)</f>
        <v>2106.1781999999998</v>
      </c>
      <c r="I26" s="129">
        <f>IF('SBSA Eff Conc'!I26="", " ", 'SBSA Eff Conc'!$D26*'SBSA Eff Conc'!I26*3.78)</f>
        <v>2003.4377999999999</v>
      </c>
      <c r="J26" s="129">
        <f>IF('SBSA Eff Conc'!J26="", " ", 'SBSA Eff Conc'!$D26*'SBSA Eff Conc'!J26*3.78)</f>
        <v>51.370199999999997</v>
      </c>
      <c r="K26" s="129">
        <f>IF('SBSA Eff Conc'!K26="", " ", 'SBSA Eff Conc'!$D26*'SBSA Eff Conc'!K26*3.78)</f>
        <v>16.952165999999998</v>
      </c>
      <c r="L26" s="129">
        <f>IF('SBSA Eff Conc'!L26="", " ", 'SBSA Eff Conc'!$D26*'SBSA Eff Conc'!L26*3.78)</f>
        <v>1900.6973999999998</v>
      </c>
      <c r="M26" s="129" t="str">
        <f>IF('SBSA Eff Conc'!M26="", " ", 'SBSA Eff Conc'!$D26*'SBSA Eff Conc'!M26*3.78)</f>
        <v xml:space="preserve"> </v>
      </c>
      <c r="N26" s="129">
        <f>IF('SBSA Eff Conc'!N26="", " ", 'SBSA Eff Conc'!$D26*'SBSA Eff Conc'!N26*3.78)</f>
        <v>138.69954000000001</v>
      </c>
      <c r="O26" s="129">
        <f>IF('SBSA Eff Conc'!O26="", " ", 'SBSA Eff Conc'!$D26*'SBSA Eff Conc'!O26*3.78)</f>
        <v>138.69954000000001</v>
      </c>
      <c r="P26" s="129">
        <f>IF('SBSA Eff Conc'!P26="", " ", 'SBSA Eff Conc'!$E26*'SBSA Eff Conc'!P26*3.78)</f>
        <v>231.29820000000001</v>
      </c>
      <c r="Q26" s="129">
        <f>IF('SBSA Eff Conc'!U26="", " ", 'SBSA Eff Conc'!$D26*'SBSA Eff Conc'!U26*3.78)</f>
        <v>71.918279999999996</v>
      </c>
    </row>
    <row r="27" spans="1:17" ht="15" customHeight="1" x14ac:dyDescent="0.3">
      <c r="A27" s="110" t="str">
        <f>'SBSA Eff Conc'!A27</f>
        <v>Q2 2013</v>
      </c>
      <c r="B27" s="44">
        <f>'SBSA Eff Conc'!B27</f>
        <v>41375</v>
      </c>
      <c r="C27" s="65" t="str">
        <f>'SBSA Eff Conc'!C27</f>
        <v>N</v>
      </c>
      <c r="D27" s="124">
        <f>'SBSA Eff Conc'!D27</f>
        <v>13.25</v>
      </c>
      <c r="E27" s="124">
        <f>'SBSA Eff Conc'!E27</f>
        <v>16.399999999999999</v>
      </c>
      <c r="F27" s="129">
        <f>IF(OR('SBSA Eff Conc'!F27=0,'SBSA Eff Conc'!F27=""), " ", 'SBSA Eff Conc'!$D27*'SBSA Eff Conc'!F27*3.78)</f>
        <v>2647.9939499999996</v>
      </c>
      <c r="G27" s="129">
        <f>IF(OR('SBSA Eff Conc'!G27=0,'SBSA Eff Conc'!G27=""), " ", 'SBSA Eff Conc'!$D27*'SBSA Eff Conc'!G27*3.78)</f>
        <v>2447.6539499999994</v>
      </c>
      <c r="H27" s="129">
        <f>IF('SBSA Eff Conc'!H27="", " ", 'SBSA Eff Conc'!$D27*'SBSA Eff Conc'!H27*3.78)</f>
        <v>2554.335</v>
      </c>
      <c r="I27" s="129">
        <f>IF('SBSA Eff Conc'!I27="", " ", 'SBSA Eff Conc'!$D27*'SBSA Eff Conc'!I27*3.78)</f>
        <v>2353.9949999999999</v>
      </c>
      <c r="J27" s="129">
        <f>IF('SBSA Eff Conc'!J27="", " ", 'SBSA Eff Conc'!$D27*'SBSA Eff Conc'!J27*3.78)</f>
        <v>65.110500000000002</v>
      </c>
      <c r="K27" s="129">
        <f>IF('SBSA Eff Conc'!K27="", " ", 'SBSA Eff Conc'!$D27*'SBSA Eff Conc'!K27*3.78)</f>
        <v>28.548449999999995</v>
      </c>
      <c r="L27" s="129">
        <f>IF('SBSA Eff Conc'!L27="", " ", 'SBSA Eff Conc'!$D27*'SBSA Eff Conc'!L27*3.78)</f>
        <v>2003.3999999999999</v>
      </c>
      <c r="M27" s="129" t="str">
        <f>IF('SBSA Eff Conc'!M27="", " ", 'SBSA Eff Conc'!$D27*'SBSA Eff Conc'!M27*3.78)</f>
        <v xml:space="preserve"> </v>
      </c>
      <c r="N27" s="129">
        <f>IF('SBSA Eff Conc'!N27="", " ", 'SBSA Eff Conc'!$D27*'SBSA Eff Conc'!N27*3.78)</f>
        <v>200.34</v>
      </c>
      <c r="O27" s="129">
        <f>IF('SBSA Eff Conc'!O27="", " ", 'SBSA Eff Conc'!$D27*'SBSA Eff Conc'!O27*3.78)</f>
        <v>215.36549999999997</v>
      </c>
      <c r="P27" s="129">
        <f>IF('SBSA Eff Conc'!P27="", " ", 'SBSA Eff Conc'!$E27*'SBSA Eff Conc'!P27*3.78)</f>
        <v>235.56959999999995</v>
      </c>
      <c r="Q27" s="129">
        <f>IF('SBSA Eff Conc'!U27="", " ", 'SBSA Eff Conc'!$D27*'SBSA Eff Conc'!U27*3.78)</f>
        <v>50.085000000000001</v>
      </c>
    </row>
    <row r="28" spans="1:17" ht="15" customHeight="1" x14ac:dyDescent="0.3">
      <c r="A28" s="110" t="str">
        <f>'SBSA Eff Conc'!A28</f>
        <v>Q2 2013</v>
      </c>
      <c r="B28" s="44">
        <f>'SBSA Eff Conc'!B28</f>
        <v>41396</v>
      </c>
      <c r="C28" s="65" t="str">
        <f>'SBSA Eff Conc'!C28</f>
        <v>N</v>
      </c>
      <c r="D28" s="124">
        <f>'SBSA Eff Conc'!D28</f>
        <v>11.96</v>
      </c>
      <c r="E28" s="124">
        <f>'SBSA Eff Conc'!E28</f>
        <v>16.100000000000001</v>
      </c>
      <c r="F28" s="129">
        <f>IF(OR('SBSA Eff Conc'!F28=0,'SBSA Eff Conc'!F28=""), " ", 'SBSA Eff Conc'!$D28*'SBSA Eff Conc'!F28*3.78)</f>
        <v>2119.3885439999999</v>
      </c>
      <c r="G28" s="129">
        <f>IF(OR('SBSA Eff Conc'!G28=0,'SBSA Eff Conc'!G28=""), " ", 'SBSA Eff Conc'!$D28*'SBSA Eff Conc'!G28*3.78)</f>
        <v>2164.5973439999998</v>
      </c>
      <c r="H28" s="129">
        <f>IF('SBSA Eff Conc'!H28="", " ", 'SBSA Eff Conc'!$D28*'SBSA Eff Conc'!H28*3.78)</f>
        <v>1898.7696000000001</v>
      </c>
      <c r="I28" s="129">
        <f>IF('SBSA Eff Conc'!I28="", " ", 'SBSA Eff Conc'!$D28*'SBSA Eff Conc'!I28*3.78)</f>
        <v>1943.9784000000002</v>
      </c>
      <c r="J28" s="129">
        <f>IF('SBSA Eff Conc'!J28="", " ", 'SBSA Eff Conc'!$D28*'SBSA Eff Conc'!J28*3.78)</f>
        <v>194.39784</v>
      </c>
      <c r="K28" s="129">
        <f>IF('SBSA Eff Conc'!K28="", " ", 'SBSA Eff Conc'!$D28*'SBSA Eff Conc'!K28*3.78)</f>
        <v>26.221103999999997</v>
      </c>
      <c r="L28" s="129">
        <f>IF('SBSA Eff Conc'!L28="", " ", 'SBSA Eff Conc'!$D28*'SBSA Eff Conc'!L28*3.78)</f>
        <v>1582.308</v>
      </c>
      <c r="M28" s="129" t="str">
        <f>IF('SBSA Eff Conc'!M28="", " ", 'SBSA Eff Conc'!$D28*'SBSA Eff Conc'!M28*3.78)</f>
        <v xml:space="preserve"> </v>
      </c>
      <c r="N28" s="129">
        <f>IF('SBSA Eff Conc'!N28="", " ", 'SBSA Eff Conc'!$D28*'SBSA Eff Conc'!N28*3.78)</f>
        <v>198.91872000000004</v>
      </c>
      <c r="O28" s="129">
        <f>IF('SBSA Eff Conc'!O28="", " ", 'SBSA Eff Conc'!$D28*'SBSA Eff Conc'!O28*3.78)</f>
        <v>189.87696000000003</v>
      </c>
      <c r="P28" s="129">
        <f>IF('SBSA Eff Conc'!P28="", " ", 'SBSA Eff Conc'!$E28*'SBSA Eff Conc'!P28*3.78)</f>
        <v>261.68939999999998</v>
      </c>
      <c r="Q28" s="129">
        <f>IF('SBSA Eff Conc'!U28="", " ", 'SBSA Eff Conc'!$D28*'SBSA Eff Conc'!U28*3.78)</f>
        <v>58.771440000000005</v>
      </c>
    </row>
    <row r="29" spans="1:17" ht="15" customHeight="1" x14ac:dyDescent="0.3">
      <c r="A29" s="110" t="str">
        <f>'SBSA Eff Conc'!A29</f>
        <v>Q2 2013</v>
      </c>
      <c r="B29" s="44">
        <f>'SBSA Eff Conc'!B29</f>
        <v>41409</v>
      </c>
      <c r="C29" s="65" t="str">
        <f>'SBSA Eff Conc'!C29</f>
        <v>N</v>
      </c>
      <c r="D29" s="124">
        <f>'SBSA Eff Conc'!D29</f>
        <v>12.06</v>
      </c>
      <c r="E29" s="124">
        <f>'SBSA Eff Conc'!E29</f>
        <v>17.059999999999999</v>
      </c>
      <c r="F29" s="129">
        <f>IF(OR('SBSA Eff Conc'!F29=0,'SBSA Eff Conc'!F29=""), " ", 'SBSA Eff Conc'!$D29*'SBSA Eff Conc'!F29*3.78)</f>
        <v>2036.8182240000001</v>
      </c>
      <c r="G29" s="129">
        <f>IF(OR('SBSA Eff Conc'!G29=0,'SBSA Eff Conc'!G29=""), " ", 'SBSA Eff Conc'!$D29*'SBSA Eff Conc'!G29*3.78)</f>
        <v>1991.2314239999998</v>
      </c>
      <c r="H29" s="129">
        <f>IF('SBSA Eff Conc'!H29="", " ", 'SBSA Eff Conc'!$D29*'SBSA Eff Conc'!H29*3.78)</f>
        <v>1914.6456000000001</v>
      </c>
      <c r="I29" s="129">
        <f>IF('SBSA Eff Conc'!I29="", " ", 'SBSA Eff Conc'!$D29*'SBSA Eff Conc'!I29*3.78)</f>
        <v>1869.0588</v>
      </c>
      <c r="J29" s="129">
        <f>IF('SBSA Eff Conc'!J29="", " ", 'SBSA Eff Conc'!$D29*'SBSA Eff Conc'!J29*3.78)</f>
        <v>91.173599999999993</v>
      </c>
      <c r="K29" s="129">
        <f>IF('SBSA Eff Conc'!K29="", " ", 'SBSA Eff Conc'!$D29*'SBSA Eff Conc'!K29*3.78)</f>
        <v>30.999024000000002</v>
      </c>
      <c r="L29" s="129">
        <f>IF('SBSA Eff Conc'!L29="", " ", 'SBSA Eff Conc'!$D29*'SBSA Eff Conc'!L29*3.78)</f>
        <v>1823.472</v>
      </c>
      <c r="M29" s="129" t="str">
        <f>IF('SBSA Eff Conc'!M29="", " ", 'SBSA Eff Conc'!$D29*'SBSA Eff Conc'!M29*3.78)</f>
        <v xml:space="preserve"> </v>
      </c>
      <c r="N29" s="129">
        <f>IF('SBSA Eff Conc'!N29="", " ", 'SBSA Eff Conc'!$D29*'SBSA Eff Conc'!N29*3.78)</f>
        <v>196.02323999999999</v>
      </c>
      <c r="O29" s="129">
        <f>IF('SBSA Eff Conc'!O29="", " ", 'SBSA Eff Conc'!$D29*'SBSA Eff Conc'!O29*3.78)</f>
        <v>205.14060000000001</v>
      </c>
      <c r="P29" s="129">
        <f>IF('SBSA Eff Conc'!P29="", " ", 'SBSA Eff Conc'!$E29*'SBSA Eff Conc'!P29*3.78)</f>
        <v>264.39587999999992</v>
      </c>
      <c r="Q29" s="129">
        <f>IF('SBSA Eff Conc'!U29="", " ", 'SBSA Eff Conc'!$D29*'SBSA Eff Conc'!U29*3.78)</f>
        <v>72.938880000000012</v>
      </c>
    </row>
    <row r="30" spans="1:17" ht="15" customHeight="1" x14ac:dyDescent="0.3">
      <c r="A30" s="110" t="str">
        <f>'SBSA Eff Conc'!A30</f>
        <v>Q2 2013</v>
      </c>
      <c r="B30" s="44">
        <f>'SBSA Eff Conc'!B30</f>
        <v>41429</v>
      </c>
      <c r="C30" s="65" t="str">
        <f>'SBSA Eff Conc'!C30</f>
        <v>N</v>
      </c>
      <c r="D30" s="124">
        <f>'SBSA Eff Conc'!D30</f>
        <v>12.51</v>
      </c>
      <c r="E30" s="124">
        <f>'SBSA Eff Conc'!E30</f>
        <v>17.100000000000001</v>
      </c>
      <c r="F30" s="129">
        <f>IF(OR('SBSA Eff Conc'!F30=0,'SBSA Eff Conc'!F30=""), " ", 'SBSA Eff Conc'!$D30*'SBSA Eff Conc'!F30*3.78)</f>
        <v>2144.9746079999995</v>
      </c>
      <c r="G30" s="129">
        <f>IF(OR('SBSA Eff Conc'!G30=0,'SBSA Eff Conc'!G30=""), " ", 'SBSA Eff Conc'!$D30*'SBSA Eff Conc'!G30*3.78)</f>
        <v>2097.6868079999995</v>
      </c>
      <c r="H30" s="129">
        <f>IF('SBSA Eff Conc'!H30="", " ", 'SBSA Eff Conc'!$D30*'SBSA Eff Conc'!H30*3.78)</f>
        <v>1986.0875999999998</v>
      </c>
      <c r="I30" s="129">
        <f>IF('SBSA Eff Conc'!I30="", " ", 'SBSA Eff Conc'!$D30*'SBSA Eff Conc'!I30*3.78)</f>
        <v>1938.7997999999998</v>
      </c>
      <c r="J30" s="129">
        <f>IF('SBSA Eff Conc'!J30="", " ", 'SBSA Eff Conc'!$D30*'SBSA Eff Conc'!J30*3.78)</f>
        <v>137.13461999999998</v>
      </c>
      <c r="K30" s="129">
        <f>IF('SBSA Eff Conc'!K30="", " ", 'SBSA Eff Conc'!$D30*'SBSA Eff Conc'!K30*3.78)</f>
        <v>21.752388</v>
      </c>
      <c r="L30" s="129">
        <f>IF('SBSA Eff Conc'!L30="", " ", 'SBSA Eff Conc'!$D30*'SBSA Eff Conc'!L30*3.78)</f>
        <v>1702.3607999999999</v>
      </c>
      <c r="M30" s="129" t="str">
        <f>IF('SBSA Eff Conc'!M30="", " ", 'SBSA Eff Conc'!$D30*'SBSA Eff Conc'!M30*3.78)</f>
        <v xml:space="preserve"> </v>
      </c>
      <c r="N30" s="129">
        <f>IF('SBSA Eff Conc'!N30="", " ", 'SBSA Eff Conc'!$D30*'SBSA Eff Conc'!N30*3.78)</f>
        <v>198.60875999999999</v>
      </c>
      <c r="O30" s="129">
        <f>IF('SBSA Eff Conc'!O30="", " ", 'SBSA Eff Conc'!$D30*'SBSA Eff Conc'!O30*3.78)</f>
        <v>193.87997999999999</v>
      </c>
      <c r="P30" s="129">
        <f>IF('SBSA Eff Conc'!P30="", " ", 'SBSA Eff Conc'!$E30*'SBSA Eff Conc'!P30*3.78)</f>
        <v>290.87099999999998</v>
      </c>
      <c r="Q30" s="129">
        <f>IF('SBSA Eff Conc'!U30="", " ", 'SBSA Eff Conc'!$D30*'SBSA Eff Conc'!U30*3.78)</f>
        <v>236.43899999999996</v>
      </c>
    </row>
    <row r="31" spans="1:17" ht="15" customHeight="1" x14ac:dyDescent="0.3">
      <c r="A31" s="110" t="str">
        <f>'SBSA Eff Conc'!A31</f>
        <v>Q2 2013</v>
      </c>
      <c r="B31" s="44">
        <f>'SBSA Eff Conc'!B31</f>
        <v>41436</v>
      </c>
      <c r="C31" s="65" t="str">
        <f>'SBSA Eff Conc'!C31</f>
        <v>N</v>
      </c>
      <c r="D31" s="124">
        <f>'SBSA Eff Conc'!D31</f>
        <v>11.73</v>
      </c>
      <c r="E31" s="124">
        <f>'SBSA Eff Conc'!E31</f>
        <v>15.3</v>
      </c>
      <c r="F31" s="129">
        <f>IF(OR('SBSA Eff Conc'!F31=0,'SBSA Eff Conc'!F31=""), " ", 'SBSA Eff Conc'!$D31*'SBSA Eff Conc'!F31*3.78)</f>
        <v>1806.3871560000002</v>
      </c>
      <c r="G31" s="129">
        <f>IF(OR('SBSA Eff Conc'!G31=0,'SBSA Eff Conc'!G31=""), " ", 'SBSA Eff Conc'!$D31*'SBSA Eff Conc'!G31*3.78)</f>
        <v>1762.0477560000002</v>
      </c>
      <c r="H31" s="129">
        <f>IF('SBSA Eff Conc'!H31="", " ", 'SBSA Eff Conc'!$D31*'SBSA Eff Conc'!H31*3.78)</f>
        <v>1418.8607999999999</v>
      </c>
      <c r="I31" s="129">
        <f>IF('SBSA Eff Conc'!I31="", " ", 'SBSA Eff Conc'!$D31*'SBSA Eff Conc'!I31*3.78)</f>
        <v>1374.5213999999999</v>
      </c>
      <c r="J31" s="129">
        <f>IF('SBSA Eff Conc'!J31="", " ", 'SBSA Eff Conc'!$D31*'SBSA Eff Conc'!J31*3.78)</f>
        <v>354.71519999999998</v>
      </c>
      <c r="K31" s="129">
        <f>IF('SBSA Eff Conc'!K31="", " ", 'SBSA Eff Conc'!$D31*'SBSA Eff Conc'!K31*3.78)</f>
        <v>32.811156000000004</v>
      </c>
      <c r="L31" s="129">
        <f>IF('SBSA Eff Conc'!L31="", " ", 'SBSA Eff Conc'!$D31*'SBSA Eff Conc'!L31*3.78)</f>
        <v>1285.8425999999999</v>
      </c>
      <c r="M31" s="129" t="str">
        <f>IF('SBSA Eff Conc'!M31="", " ", 'SBSA Eff Conc'!$D31*'SBSA Eff Conc'!M31*3.78)</f>
        <v xml:space="preserve"> </v>
      </c>
      <c r="N31" s="129">
        <f>IF('SBSA Eff Conc'!N31="", " ", 'SBSA Eff Conc'!$D31*'SBSA Eff Conc'!N31*3.78)</f>
        <v>190.65941999999998</v>
      </c>
      <c r="O31" s="129">
        <f>IF('SBSA Eff Conc'!O31="", " ", 'SBSA Eff Conc'!$D31*'SBSA Eff Conc'!O31*3.78)</f>
        <v>177.35759999999999</v>
      </c>
      <c r="P31" s="129">
        <f>IF('SBSA Eff Conc'!P31="", " ", 'SBSA Eff Conc'!$E31*'SBSA Eff Conc'!P31*3.78)</f>
        <v>208.20240000000001</v>
      </c>
      <c r="Q31" s="129">
        <f>IF('SBSA Eff Conc'!U31="", " ", 'SBSA Eff Conc'!$D31*'SBSA Eff Conc'!U31*3.78)</f>
        <v>164.05578</v>
      </c>
    </row>
    <row r="32" spans="1:17" ht="15" customHeight="1" x14ac:dyDescent="0.3">
      <c r="A32" s="110" t="str">
        <f>'SBSA Eff Conc'!A32</f>
        <v>Q3 2013</v>
      </c>
      <c r="B32" s="44">
        <f>'SBSA Eff Conc'!B32</f>
        <v>41472</v>
      </c>
      <c r="C32" s="65" t="str">
        <f>'SBSA Eff Conc'!C32</f>
        <v>N</v>
      </c>
      <c r="D32" s="124">
        <f>'SBSA Eff Conc'!D32</f>
        <v>11.2</v>
      </c>
      <c r="E32" s="124">
        <f>'SBSA Eff Conc'!E32</f>
        <v>18.399999999999999</v>
      </c>
      <c r="F32" s="129">
        <f>IF(OR('SBSA Eff Conc'!F32=0,'SBSA Eff Conc'!F32=""), " ", 'SBSA Eff Conc'!$D32*'SBSA Eff Conc'!F32*3.78)</f>
        <v>1697.6735999999999</v>
      </c>
      <c r="G32" s="129">
        <f>IF(OR('SBSA Eff Conc'!G32=0,'SBSA Eff Conc'!G32=""), " ", 'SBSA Eff Conc'!$D32*'SBSA Eff Conc'!G32*3.78)</f>
        <v>1782.3455999999999</v>
      </c>
      <c r="H32" s="129">
        <f>IF('SBSA Eff Conc'!H32="", " ", 'SBSA Eff Conc'!$D32*'SBSA Eff Conc'!H32*3.78)</f>
        <v>1566.4319999999998</v>
      </c>
      <c r="I32" s="129">
        <f>IF('SBSA Eff Conc'!I32="", " ", 'SBSA Eff Conc'!$D32*'SBSA Eff Conc'!I32*3.78)</f>
        <v>1651.1039999999998</v>
      </c>
      <c r="J32" s="129">
        <f>IF('SBSA Eff Conc'!J32="", " ", 'SBSA Eff Conc'!$D32*'SBSA Eff Conc'!J32*3.78)</f>
        <v>80.438399999999987</v>
      </c>
      <c r="K32" s="129">
        <f>IF('SBSA Eff Conc'!K32="", " ", 'SBSA Eff Conc'!$D32*'SBSA Eff Conc'!K32*3.78)</f>
        <v>50.803199999999997</v>
      </c>
      <c r="L32" s="129">
        <f>IF('SBSA Eff Conc'!L32="", " ", 'SBSA Eff Conc'!$D32*'SBSA Eff Conc'!L32*3.78)</f>
        <v>1439.4239999999998</v>
      </c>
      <c r="M32" s="129" t="str">
        <f>IF('SBSA Eff Conc'!M32="", " ", 'SBSA Eff Conc'!$D32*'SBSA Eff Conc'!M32*3.78)</f>
        <v xml:space="preserve"> </v>
      </c>
      <c r="N32" s="129">
        <f>IF('SBSA Eff Conc'!N32="", " ", 'SBSA Eff Conc'!$D32*'SBSA Eff Conc'!N32*3.78)</f>
        <v>165.1104</v>
      </c>
      <c r="O32" s="129">
        <f>IF('SBSA Eff Conc'!O32="", " ", 'SBSA Eff Conc'!$D32*'SBSA Eff Conc'!O32*3.78)</f>
        <v>160.87679999999997</v>
      </c>
      <c r="P32" s="129">
        <f>IF('SBSA Eff Conc'!P32="", " ", 'SBSA Eff Conc'!$E32*'SBSA Eff Conc'!P32*3.78)</f>
        <v>834.62399999999991</v>
      </c>
      <c r="Q32" s="129">
        <f>IF('SBSA Eff Conc'!U32="", " ", 'SBSA Eff Conc'!$D32*'SBSA Eff Conc'!U32*3.78)</f>
        <v>143.94239999999999</v>
      </c>
    </row>
    <row r="33" spans="1:17" ht="15" customHeight="1" x14ac:dyDescent="0.3">
      <c r="A33" s="110" t="str">
        <f>'SBSA Eff Conc'!A33</f>
        <v>Q3 2013</v>
      </c>
      <c r="B33" s="44">
        <f>'SBSA Eff Conc'!B33</f>
        <v>41479</v>
      </c>
      <c r="C33" s="65" t="str">
        <f>'SBSA Eff Conc'!C33</f>
        <v>N</v>
      </c>
      <c r="D33" s="124">
        <f>'SBSA Eff Conc'!D33</f>
        <v>11.3</v>
      </c>
      <c r="E33" s="124">
        <f>'SBSA Eff Conc'!E33</f>
        <v>16.8</v>
      </c>
      <c r="F33" s="129">
        <f>IF(OR('SBSA Eff Conc'!F33=0,'SBSA Eff Conc'!F33=""), " ", 'SBSA Eff Conc'!$D33*'SBSA Eff Conc'!F33*3.78)</f>
        <v>1953.7383600000003</v>
      </c>
      <c r="G33" s="129">
        <f>IF(OR('SBSA Eff Conc'!G33=0,'SBSA Eff Conc'!G33=""), " ", 'SBSA Eff Conc'!$D33*'SBSA Eff Conc'!G33*3.78)</f>
        <v>1996.45236</v>
      </c>
      <c r="H33" s="129">
        <f>IF('SBSA Eff Conc'!H33="", " ", 'SBSA Eff Conc'!$D33*'SBSA Eff Conc'!H33*3.78)</f>
        <v>1879.4160000000002</v>
      </c>
      <c r="I33" s="129">
        <f>IF('SBSA Eff Conc'!I33="", " ", 'SBSA Eff Conc'!$D33*'SBSA Eff Conc'!I33*3.78)</f>
        <v>1922.13</v>
      </c>
      <c r="J33" s="129">
        <f>IF('SBSA Eff Conc'!J33="", " ", 'SBSA Eff Conc'!$D33*'SBSA Eff Conc'!J33*3.78)</f>
        <v>46.985400000000006</v>
      </c>
      <c r="K33" s="129">
        <f>IF('SBSA Eff Conc'!K33="", " ", 'SBSA Eff Conc'!$D33*'SBSA Eff Conc'!K33*3.78)</f>
        <v>27.336959999999998</v>
      </c>
      <c r="L33" s="129">
        <f>IF('SBSA Eff Conc'!L33="", " ", 'SBSA Eff Conc'!$D33*'SBSA Eff Conc'!L33*3.78)</f>
        <v>1665.846</v>
      </c>
      <c r="M33" s="129" t="str">
        <f>IF('SBSA Eff Conc'!M33="", " ", 'SBSA Eff Conc'!$D33*'SBSA Eff Conc'!M33*3.78)</f>
        <v xml:space="preserve"> </v>
      </c>
      <c r="N33" s="129">
        <f>IF('SBSA Eff Conc'!N33="", " ", 'SBSA Eff Conc'!$D33*'SBSA Eff Conc'!N33*3.78)</f>
        <v>162.31319999999999</v>
      </c>
      <c r="O33" s="129">
        <f>IF('SBSA Eff Conc'!O33="", " ", 'SBSA Eff Conc'!$D33*'SBSA Eff Conc'!O33*3.78)</f>
        <v>166.58459999999999</v>
      </c>
      <c r="P33" s="129">
        <f>IF('SBSA Eff Conc'!P33="", " ", 'SBSA Eff Conc'!$E33*'SBSA Eff Conc'!P33*3.78)</f>
        <v>247.66559999999998</v>
      </c>
      <c r="Q33" s="129">
        <f>IF('SBSA Eff Conc'!U33="", " ", 'SBSA Eff Conc'!$D33*'SBSA Eff Conc'!U33*3.78)</f>
        <v>81.156599999999997</v>
      </c>
    </row>
    <row r="34" spans="1:17" ht="15" customHeight="1" x14ac:dyDescent="0.3">
      <c r="A34" s="110" t="str">
        <f>'SBSA Eff Conc'!A34</f>
        <v>Q3 2013</v>
      </c>
      <c r="B34" s="44">
        <f>'SBSA Eff Conc'!B34</f>
        <v>41501</v>
      </c>
      <c r="C34" s="65" t="str">
        <f>'SBSA Eff Conc'!C34</f>
        <v>N</v>
      </c>
      <c r="D34" s="124">
        <f>'SBSA Eff Conc'!D34</f>
        <v>12.7</v>
      </c>
      <c r="E34" s="124">
        <f>'SBSA Eff Conc'!E34</f>
        <v>17.2</v>
      </c>
      <c r="F34" s="129">
        <f>IF(OR('SBSA Eff Conc'!F34=0,'SBSA Eff Conc'!F34=""), " ", 'SBSA Eff Conc'!$D34*'SBSA Eff Conc'!F34*3.78)</f>
        <v>2290.8463199999997</v>
      </c>
      <c r="G34" s="129">
        <f>IF(OR('SBSA Eff Conc'!G34=0,'SBSA Eff Conc'!G34=""), " ", 'SBSA Eff Conc'!$D34*'SBSA Eff Conc'!G34*3.78)</f>
        <v>2386.8583199999998</v>
      </c>
      <c r="H34" s="129">
        <f>IF('SBSA Eff Conc'!H34="", " ", 'SBSA Eff Conc'!$D34*'SBSA Eff Conc'!H34*3.78)</f>
        <v>2208.2759999999998</v>
      </c>
      <c r="I34" s="129">
        <f>IF('SBSA Eff Conc'!I34="", " ", 'SBSA Eff Conc'!$D34*'SBSA Eff Conc'!I34*3.78)</f>
        <v>2304.2879999999996</v>
      </c>
      <c r="J34" s="129">
        <f>IF('SBSA Eff Conc'!J34="", " ", 'SBSA Eff Conc'!$D34*'SBSA Eff Conc'!J34*3.78)</f>
        <v>45.12563999999999</v>
      </c>
      <c r="K34" s="129">
        <f>IF('SBSA Eff Conc'!K34="", " ", 'SBSA Eff Conc'!$D34*'SBSA Eff Conc'!K34*3.78)</f>
        <v>37.444679999999998</v>
      </c>
      <c r="L34" s="129">
        <f>IF('SBSA Eff Conc'!L34="", " ", 'SBSA Eff Conc'!$D34*'SBSA Eff Conc'!L34*3.78)</f>
        <v>2160.27</v>
      </c>
      <c r="M34" s="129" t="str">
        <f>IF('SBSA Eff Conc'!M34="", " ", 'SBSA Eff Conc'!$D34*'SBSA Eff Conc'!M34*3.78)</f>
        <v xml:space="preserve"> </v>
      </c>
      <c r="N34" s="129">
        <f>IF('SBSA Eff Conc'!N34="", " ", 'SBSA Eff Conc'!$D34*'SBSA Eff Conc'!N34*3.78)</f>
        <v>206.42579999999995</v>
      </c>
      <c r="O34" s="129">
        <f>IF('SBSA Eff Conc'!O34="", " ", 'SBSA Eff Conc'!$D34*'SBSA Eff Conc'!O34*3.78)</f>
        <v>196.82459999999998</v>
      </c>
      <c r="P34" s="129">
        <f>IF('SBSA Eff Conc'!P34="", " ", 'SBSA Eff Conc'!$E34*'SBSA Eff Conc'!P34*3.78)</f>
        <v>1040.2559999999999</v>
      </c>
      <c r="Q34" s="129">
        <f>IF('SBSA Eff Conc'!U34="", " ", 'SBSA Eff Conc'!$D34*'SBSA Eff Conc'!U34*3.78)</f>
        <v>96.011999999999986</v>
      </c>
    </row>
    <row r="35" spans="1:17" ht="15" customHeight="1" x14ac:dyDescent="0.3">
      <c r="A35" s="110" t="str">
        <f>'SBSA Eff Conc'!A35</f>
        <v>Q3 2013</v>
      </c>
      <c r="B35" s="471">
        <f>'SBSA Eff Conc'!B35</f>
        <v>41508</v>
      </c>
      <c r="C35" s="65" t="str">
        <f>'SBSA Eff Conc'!C35</f>
        <v>N</v>
      </c>
      <c r="D35" s="124">
        <f>'SBSA Eff Conc'!D35</f>
        <v>11.2</v>
      </c>
      <c r="E35" s="124">
        <f>'SBSA Eff Conc'!E35</f>
        <v>23.8</v>
      </c>
      <c r="F35" s="129">
        <f>IF(OR('SBSA Eff Conc'!F35=0,'SBSA Eff Conc'!F35=""), " ", 'SBSA Eff Conc'!$D35*'SBSA Eff Conc'!F35*3.78)</f>
        <v>1893.2659199999998</v>
      </c>
      <c r="G35" s="129">
        <f>IF(OR('SBSA Eff Conc'!G35=0,'SBSA Eff Conc'!G35=""), " ", 'SBSA Eff Conc'!$D35*'SBSA Eff Conc'!G35*3.78)</f>
        <v>1893.2659199999998</v>
      </c>
      <c r="H35" s="129">
        <f>IF('SBSA Eff Conc'!H35="", " ", 'SBSA Eff Conc'!$D35*'SBSA Eff Conc'!H35*3.78)</f>
        <v>1820.4479999999999</v>
      </c>
      <c r="I35" s="129">
        <f>IF('SBSA Eff Conc'!I35="", " ", 'SBSA Eff Conc'!$D35*'SBSA Eff Conc'!I35*3.78)</f>
        <v>1820.4479999999999</v>
      </c>
      <c r="J35" s="129">
        <f>IF('SBSA Eff Conc'!J35="", " ", 'SBSA Eff Conc'!$D35*'SBSA Eff Conc'!J35*3.78)</f>
        <v>31.751999999999992</v>
      </c>
      <c r="K35" s="129">
        <f>IF('SBSA Eff Conc'!K35="", " ", 'SBSA Eff Conc'!$D35*'SBSA Eff Conc'!K35*3.78)</f>
        <v>41.065919999999991</v>
      </c>
      <c r="L35" s="129">
        <f>IF('SBSA Eff Conc'!L35="", " ", 'SBSA Eff Conc'!$D35*'SBSA Eff Conc'!L35*3.78)</f>
        <v>1862.7839999999997</v>
      </c>
      <c r="M35" s="129" t="str">
        <f>IF('SBSA Eff Conc'!M35="", " ", 'SBSA Eff Conc'!$D35*'SBSA Eff Conc'!M35*3.78)</f>
        <v xml:space="preserve"> </v>
      </c>
      <c r="N35" s="129">
        <f>IF('SBSA Eff Conc'!N35="", " ", 'SBSA Eff Conc'!$D35*'SBSA Eff Conc'!N35*3.78)</f>
        <v>186.2784</v>
      </c>
      <c r="O35" s="129">
        <f>IF('SBSA Eff Conc'!O35="", " ", 'SBSA Eff Conc'!$D35*'SBSA Eff Conc'!O35*3.78)</f>
        <v>173.57759999999996</v>
      </c>
      <c r="P35" s="129">
        <f>IF('SBSA Eff Conc'!P35="", " ", 'SBSA Eff Conc'!$E35*'SBSA Eff Conc'!P35*3.78)</f>
        <v>377.84879999999998</v>
      </c>
      <c r="Q35" s="129">
        <f>IF('SBSA Eff Conc'!U35="", " ", 'SBSA Eff Conc'!$D35*'SBSA Eff Conc'!U35*3.78)</f>
        <v>71.971199999999996</v>
      </c>
    </row>
    <row r="36" spans="1:17" ht="15" customHeight="1" x14ac:dyDescent="0.3">
      <c r="A36" s="110" t="str">
        <f>'SBSA Eff Conc'!A36</f>
        <v>Q3 2013</v>
      </c>
      <c r="B36" s="44">
        <f>'SBSA Eff Conc'!B36</f>
        <v>41527</v>
      </c>
      <c r="C36" s="65" t="str">
        <f>'SBSA Eff Conc'!C36</f>
        <v>N</v>
      </c>
      <c r="D36" s="124">
        <f>'SBSA Eff Conc'!D36</f>
        <v>11.6</v>
      </c>
      <c r="E36" s="124">
        <f>'SBSA Eff Conc'!E36</f>
        <v>14.8</v>
      </c>
      <c r="F36" s="129">
        <f>IF(OR('SBSA Eff Conc'!F36=0,'SBSA Eff Conc'!F36=""), " ", 'SBSA Eff Conc'!$D36*'SBSA Eff Conc'!F36*3.78)</f>
        <v>2123.5586399999997</v>
      </c>
      <c r="G36" s="129">
        <f>IF(OR('SBSA Eff Conc'!G36=0,'SBSA Eff Conc'!G36=""), " ", 'SBSA Eff Conc'!$D36*'SBSA Eff Conc'!G36*3.78)</f>
        <v>2167.4066400000002</v>
      </c>
      <c r="H36" s="129">
        <f>IF('SBSA Eff Conc'!H36="", " ", 'SBSA Eff Conc'!$D36*'SBSA Eff Conc'!H36*3.78)</f>
        <v>2017.008</v>
      </c>
      <c r="I36" s="129">
        <f>IF('SBSA Eff Conc'!I36="", " ", 'SBSA Eff Conc'!$D36*'SBSA Eff Conc'!I36*3.78)</f>
        <v>2060.8559999999998</v>
      </c>
      <c r="J36" s="129">
        <f>IF('SBSA Eff Conc'!J36="", " ", 'SBSA Eff Conc'!$D36*'SBSA Eff Conc'!J36*3.78)</f>
        <v>74.541599999999988</v>
      </c>
      <c r="K36" s="129">
        <f>IF('SBSA Eff Conc'!K36="", " ", 'SBSA Eff Conc'!$D36*'SBSA Eff Conc'!K36*3.78)</f>
        <v>32.009039999999999</v>
      </c>
      <c r="L36" s="129">
        <f>IF('SBSA Eff Conc'!L36="", " ", 'SBSA Eff Conc'!$D36*'SBSA Eff Conc'!L36*3.78)</f>
        <v>2192.4</v>
      </c>
      <c r="M36" s="129" t="str">
        <f>IF('SBSA Eff Conc'!M36="", " ", 'SBSA Eff Conc'!$D36*'SBSA Eff Conc'!M36*3.78)</f>
        <v xml:space="preserve"> </v>
      </c>
      <c r="N36" s="129">
        <f>IF('SBSA Eff Conc'!N36="", " ", 'SBSA Eff Conc'!$D36*'SBSA Eff Conc'!N36*3.78)</f>
        <v>171.00719999999998</v>
      </c>
      <c r="O36" s="129">
        <f>IF('SBSA Eff Conc'!O36="", " ", 'SBSA Eff Conc'!$D36*'SBSA Eff Conc'!O36*3.78)</f>
        <v>192.93119999999999</v>
      </c>
      <c r="P36" s="129">
        <f>IF('SBSA Eff Conc'!P36="", " ", 'SBSA Eff Conc'!$E36*'SBSA Eff Conc'!P36*3.78)</f>
        <v>218.18159999999997</v>
      </c>
      <c r="Q36" s="129">
        <f>IF('SBSA Eff Conc'!U36="", " ", 'SBSA Eff Conc'!$D36*'SBSA Eff Conc'!U36*3.78)</f>
        <v>105.23519999999999</v>
      </c>
    </row>
    <row r="37" spans="1:17" ht="15" customHeight="1" x14ac:dyDescent="0.3">
      <c r="A37" s="110" t="str">
        <f>'SBSA Eff Conc'!A37</f>
        <v>Q3 2013</v>
      </c>
      <c r="B37" s="44">
        <f>'SBSA Eff Conc'!B37</f>
        <v>41535</v>
      </c>
      <c r="C37" s="65" t="str">
        <f>'SBSA Eff Conc'!C37</f>
        <v>N</v>
      </c>
      <c r="D37" s="124">
        <f>'SBSA Eff Conc'!D37</f>
        <v>11.3</v>
      </c>
      <c r="E37" s="124">
        <f>'SBSA Eff Conc'!E37</f>
        <v>15.5</v>
      </c>
      <c r="F37" s="129">
        <f>IF(OR('SBSA Eff Conc'!F37=0,'SBSA Eff Conc'!F37=""), " ", 'SBSA Eff Conc'!$D37*'SBSA Eff Conc'!F37*3.78)</f>
        <v>2047.7091600000003</v>
      </c>
      <c r="G37" s="129">
        <f>IF(OR('SBSA Eff Conc'!G37=0,'SBSA Eff Conc'!G37=""), " ", 'SBSA Eff Conc'!$D37*'SBSA Eff Conc'!G37*3.78)</f>
        <v>2090.4231600000003</v>
      </c>
      <c r="H37" s="129">
        <f>IF('SBSA Eff Conc'!H37="", " ", 'SBSA Eff Conc'!$D37*'SBSA Eff Conc'!H37*3.78)</f>
        <v>1964.8440000000001</v>
      </c>
      <c r="I37" s="129">
        <f>IF('SBSA Eff Conc'!I37="", " ", 'SBSA Eff Conc'!$D37*'SBSA Eff Conc'!I37*3.78)</f>
        <v>2007.558</v>
      </c>
      <c r="J37" s="129">
        <f>IF('SBSA Eff Conc'!J37="", " ", 'SBSA Eff Conc'!$D37*'SBSA Eff Conc'!J37*3.78)</f>
        <v>51.256799999999998</v>
      </c>
      <c r="K37" s="129">
        <f>IF('SBSA Eff Conc'!K37="", " ", 'SBSA Eff Conc'!$D37*'SBSA Eff Conc'!K37*3.78)</f>
        <v>31.608359999999998</v>
      </c>
      <c r="L37" s="129">
        <f>IF('SBSA Eff Conc'!L37="", " ", 'SBSA Eff Conc'!$D37*'SBSA Eff Conc'!L37*3.78)</f>
        <v>1922.13</v>
      </c>
      <c r="M37" s="129" t="str">
        <f>IF('SBSA Eff Conc'!M37="", " ", 'SBSA Eff Conc'!$D37*'SBSA Eff Conc'!M37*3.78)</f>
        <v xml:space="preserve"> </v>
      </c>
      <c r="N37" s="129">
        <f>IF('SBSA Eff Conc'!N37="", " ", 'SBSA Eff Conc'!$D37*'SBSA Eff Conc'!N37*3.78)</f>
        <v>170.85599999999999</v>
      </c>
      <c r="O37" s="129">
        <f>IF('SBSA Eff Conc'!O37="", " ", 'SBSA Eff Conc'!$D37*'SBSA Eff Conc'!O37*3.78)</f>
        <v>196.48439999999997</v>
      </c>
      <c r="P37" s="129">
        <f>IF('SBSA Eff Conc'!P37="", " ", 'SBSA Eff Conc'!$E37*'SBSA Eff Conc'!P37*3.78)</f>
        <v>205.065</v>
      </c>
      <c r="Q37" s="129">
        <f>IF('SBSA Eff Conc'!U37="", " ", 'SBSA Eff Conc'!$D37*'SBSA Eff Conc'!U37*3.78)</f>
        <v>68.342399999999998</v>
      </c>
    </row>
    <row r="38" spans="1:17" ht="15" customHeight="1" x14ac:dyDescent="0.3">
      <c r="A38" s="110" t="str">
        <f>'SBSA Eff Conc'!A38</f>
        <v>Q4 2013</v>
      </c>
      <c r="B38" s="44">
        <f>'SBSA Eff Conc'!B38</f>
        <v>41555</v>
      </c>
      <c r="C38" s="65" t="str">
        <f>'SBSA Eff Conc'!C38</f>
        <v>N</v>
      </c>
      <c r="D38" s="124">
        <f>'SBSA Eff Conc'!D38</f>
        <v>12.32</v>
      </c>
      <c r="E38" s="124">
        <f>'SBSA Eff Conc'!E38</f>
        <v>16.79</v>
      </c>
      <c r="F38" s="129">
        <f>IF(OR('SBSA Eff Conc'!F38=0,'SBSA Eff Conc'!F38=""), " ", 'SBSA Eff Conc'!$D38*'SBSA Eff Conc'!F38*3.78)</f>
        <v>2074.6756799999998</v>
      </c>
      <c r="G38" s="129">
        <f>IF(OR('SBSA Eff Conc'!G38=0,'SBSA Eff Conc'!G38=""), " ", 'SBSA Eff Conc'!$D38*'SBSA Eff Conc'!G38*3.78)</f>
        <v>2260.95408</v>
      </c>
      <c r="H38" s="129">
        <f>IF('SBSA Eff Conc'!H38="", " ", 'SBSA Eff Conc'!$D38*'SBSA Eff Conc'!H38*3.78)</f>
        <v>1909.3535999999999</v>
      </c>
      <c r="I38" s="129">
        <f>IF('SBSA Eff Conc'!I38="", " ", 'SBSA Eff Conc'!$D38*'SBSA Eff Conc'!I38*3.78)</f>
        <v>2095.6319999999996</v>
      </c>
      <c r="J38" s="129">
        <f>IF('SBSA Eff Conc'!J38="", " ", 'SBSA Eff Conc'!$D38*'SBSA Eff Conc'!J38*3.78)</f>
        <v>158.33663999999999</v>
      </c>
      <c r="K38" s="129">
        <f>IF('SBSA Eff Conc'!K38="", " ", 'SBSA Eff Conc'!$D38*'SBSA Eff Conc'!K38*3.78)</f>
        <v>6.9854399999999988</v>
      </c>
      <c r="L38" s="129">
        <f>IF('SBSA Eff Conc'!L38="", " ", 'SBSA Eff Conc'!$D38*'SBSA Eff Conc'!L38*3.78)</f>
        <v>1816.2144000000001</v>
      </c>
      <c r="M38" s="129" t="str">
        <f>IF('SBSA Eff Conc'!M38="", " ", 'SBSA Eff Conc'!$D38*'SBSA Eff Conc'!M38*3.78)</f>
        <v xml:space="preserve"> </v>
      </c>
      <c r="N38" s="129">
        <f>IF('SBSA Eff Conc'!N38="", " ", 'SBSA Eff Conc'!$D38*'SBSA Eff Conc'!N38*3.78)</f>
        <v>176.96447999999998</v>
      </c>
      <c r="O38" s="129">
        <f>IF('SBSA Eff Conc'!O38="", " ", 'SBSA Eff Conc'!$D38*'SBSA Eff Conc'!O38*3.78)</f>
        <v>162.99360000000001</v>
      </c>
      <c r="P38" s="129">
        <f>IF('SBSA Eff Conc'!P38="", " ", 'SBSA Eff Conc'!$E38*'SBSA Eff Conc'!P38*3.78)</f>
        <v>247.51817999999997</v>
      </c>
      <c r="Q38" s="129">
        <f>IF('SBSA Eff Conc'!U38="", " ", 'SBSA Eff Conc'!$D38*'SBSA Eff Conc'!U38*3.78)</f>
        <v>237.50495999999995</v>
      </c>
    </row>
    <row r="39" spans="1:17" ht="15" customHeight="1" x14ac:dyDescent="0.3">
      <c r="A39" s="110" t="str">
        <f>'SBSA Eff Conc'!A39</f>
        <v>Q4 2013</v>
      </c>
      <c r="B39" s="44">
        <f>'SBSA Eff Conc'!B39</f>
        <v>41563</v>
      </c>
      <c r="C39" s="65" t="str">
        <f>'SBSA Eff Conc'!C39</f>
        <v>N</v>
      </c>
      <c r="D39" s="124">
        <f>'SBSA Eff Conc'!D39</f>
        <v>11.06</v>
      </c>
      <c r="E39" s="124">
        <f>'SBSA Eff Conc'!E39</f>
        <v>21.48</v>
      </c>
      <c r="F39" s="129">
        <f>IF(OR('SBSA Eff Conc'!F39=0,'SBSA Eff Conc'!F39=""), " ", 'SBSA Eff Conc'!$D39*'SBSA Eff Conc'!F39*3.78)</f>
        <v>2071.9450079999997</v>
      </c>
      <c r="G39" s="129">
        <f>IF(OR('SBSA Eff Conc'!G39=0,'SBSA Eff Conc'!G39=""), " ", 'SBSA Eff Conc'!$D39*'SBSA Eff Conc'!G39*3.78)</f>
        <v>2113.751808</v>
      </c>
      <c r="H39" s="129">
        <f>IF('SBSA Eff Conc'!H39="", " ", 'SBSA Eff Conc'!$D39*'SBSA Eff Conc'!H39*3.78)</f>
        <v>1923.1128000000001</v>
      </c>
      <c r="I39" s="129">
        <f>IF('SBSA Eff Conc'!I39="", " ", 'SBSA Eff Conc'!$D39*'SBSA Eff Conc'!I39*3.78)</f>
        <v>1964.9196000000002</v>
      </c>
      <c r="J39" s="129">
        <f>IF('SBSA Eff Conc'!J39="", " ", 'SBSA Eff Conc'!$D39*'SBSA Eff Conc'!J39*3.78)</f>
        <v>125.42039999999999</v>
      </c>
      <c r="K39" s="129">
        <f>IF('SBSA Eff Conc'!K39="", " ", 'SBSA Eff Conc'!$D39*'SBSA Eff Conc'!K39*3.78)</f>
        <v>23.411808000000001</v>
      </c>
      <c r="L39" s="129">
        <f>IF('SBSA Eff Conc'!L39="", " ", 'SBSA Eff Conc'!$D39*'SBSA Eff Conc'!L39*3.78)</f>
        <v>1630.4652000000001</v>
      </c>
      <c r="M39" s="129" t="str">
        <f>IF('SBSA Eff Conc'!M39="", " ", 'SBSA Eff Conc'!$D39*'SBSA Eff Conc'!M39*3.78)</f>
        <v xml:space="preserve"> </v>
      </c>
      <c r="N39" s="129">
        <f>IF('SBSA Eff Conc'!N39="", " ", 'SBSA Eff Conc'!$D39*'SBSA Eff Conc'!N39*3.78)</f>
        <v>163.04651999999999</v>
      </c>
      <c r="O39" s="129">
        <f>IF('SBSA Eff Conc'!O39="", " ", 'SBSA Eff Conc'!$D39*'SBSA Eff Conc'!O39*3.78)</f>
        <v>158.86583999999999</v>
      </c>
      <c r="P39" s="129">
        <f>IF('SBSA Eff Conc'!P39="", " ", 'SBSA Eff Conc'!$E39*'SBSA Eff Conc'!P39*3.78)</f>
        <v>324.77760000000001</v>
      </c>
      <c r="Q39" s="129">
        <f>IF('SBSA Eff Conc'!U39="", " ", 'SBSA Eff Conc'!$D39*'SBSA Eff Conc'!U39*3.78)</f>
        <v>100.33632</v>
      </c>
    </row>
    <row r="40" spans="1:17" ht="15" customHeight="1" x14ac:dyDescent="0.3">
      <c r="A40" s="110" t="str">
        <f>'SBSA Eff Conc'!A40</f>
        <v>Q4 2013</v>
      </c>
      <c r="B40" s="44">
        <f>'SBSA Eff Conc'!B40</f>
        <v>41590</v>
      </c>
      <c r="C40" s="65" t="str">
        <f>'SBSA Eff Conc'!C40</f>
        <v>N</v>
      </c>
      <c r="D40" s="124">
        <f>'SBSA Eff Conc'!D40</f>
        <v>12.28</v>
      </c>
      <c r="E40" s="124">
        <f>'SBSA Eff Conc'!E40</f>
        <v>19.8</v>
      </c>
      <c r="F40" s="129">
        <f>IF(OR('SBSA Eff Conc'!F40=0,'SBSA Eff Conc'!F40=""), " ", 'SBSA Eff Conc'!$D40*'SBSA Eff Conc'!F40*3.78)</f>
        <v>2329.2753119999998</v>
      </c>
      <c r="G40" s="129">
        <f>IF(OR('SBSA Eff Conc'!G40=0,'SBSA Eff Conc'!G40=""), " ", 'SBSA Eff Conc'!$D40*'SBSA Eff Conc'!G40*3.78)</f>
        <v>2050.7649119999996</v>
      </c>
      <c r="H40" s="129">
        <f>IF('SBSA Eff Conc'!H40="", " ", 'SBSA Eff Conc'!$D40*'SBSA Eff Conc'!H40*3.78)</f>
        <v>2228.0831999999996</v>
      </c>
      <c r="I40" s="129">
        <f>IF('SBSA Eff Conc'!I40="", " ", 'SBSA Eff Conc'!$D40*'SBSA Eff Conc'!I40*3.78)</f>
        <v>1949.5727999999999</v>
      </c>
      <c r="J40" s="129">
        <f>IF('SBSA Eff Conc'!J40="", " ", 'SBSA Eff Conc'!$D40*'SBSA Eff Conc'!J40*3.78)</f>
        <v>78.911279999999991</v>
      </c>
      <c r="K40" s="129">
        <f>IF('SBSA Eff Conc'!K40="", " ", 'SBSA Eff Conc'!$D40*'SBSA Eff Conc'!K40*3.78)</f>
        <v>22.280831999999997</v>
      </c>
      <c r="L40" s="129">
        <f>IF('SBSA Eff Conc'!L40="", " ", 'SBSA Eff Conc'!$D40*'SBSA Eff Conc'!L40*3.78)</f>
        <v>2181.6647999999996</v>
      </c>
      <c r="M40" s="129" t="str">
        <f>IF('SBSA Eff Conc'!M40="", " ", 'SBSA Eff Conc'!$D40*'SBSA Eff Conc'!M40*3.78)</f>
        <v xml:space="preserve"> </v>
      </c>
      <c r="N40" s="129">
        <f>IF('SBSA Eff Conc'!N40="", " ", 'SBSA Eff Conc'!$D40*'SBSA Eff Conc'!N40*3.78)</f>
        <v>208.88279999999997</v>
      </c>
      <c r="O40" s="129">
        <f>IF('SBSA Eff Conc'!O40="", " ", 'SBSA Eff Conc'!$D40*'SBSA Eff Conc'!O40*3.78)</f>
        <v>208.88279999999997</v>
      </c>
      <c r="P40" s="129">
        <f>IF('SBSA Eff Conc'!P40="", " ", 'SBSA Eff Conc'!$E40*'SBSA Eff Conc'!P40*3.78)</f>
        <v>314.34480000000002</v>
      </c>
      <c r="Q40" s="129">
        <f>IF('SBSA Eff Conc'!U40="", " ", 'SBSA Eff Conc'!$D40*'SBSA Eff Conc'!U40*3.78)</f>
        <v>97.478639999999999</v>
      </c>
    </row>
    <row r="41" spans="1:17" ht="15" customHeight="1" x14ac:dyDescent="0.3">
      <c r="A41" s="110" t="str">
        <f>'SBSA Eff Conc'!A41</f>
        <v>Q4 2013</v>
      </c>
      <c r="B41" s="44">
        <f>'SBSA Eff Conc'!B41</f>
        <v>41597</v>
      </c>
      <c r="C41" s="65" t="str">
        <f>'SBSA Eff Conc'!C41</f>
        <v>N</v>
      </c>
      <c r="D41" s="124">
        <f>'SBSA Eff Conc'!D41</f>
        <v>13.23</v>
      </c>
      <c r="E41" s="124">
        <f>'SBSA Eff Conc'!E41</f>
        <v>19.559999999999999</v>
      </c>
      <c r="F41" s="129">
        <f>IF(OR('SBSA Eff Conc'!F41=0,'SBSA Eff Conc'!F41=""), " ", 'SBSA Eff Conc'!$D41*'SBSA Eff Conc'!F41*3.78)</f>
        <v>2362.4440560000003</v>
      </c>
      <c r="G41" s="129">
        <f>IF(OR('SBSA Eff Conc'!G41=0,'SBSA Eff Conc'!G41=""), " ", 'SBSA Eff Conc'!$D41*'SBSA Eff Conc'!G41*3.78)</f>
        <v>2362.4440560000003</v>
      </c>
      <c r="H41" s="129">
        <f>IF('SBSA Eff Conc'!H41="", " ", 'SBSA Eff Conc'!$D41*'SBSA Eff Conc'!H41*3.78)</f>
        <v>2300.4324000000001</v>
      </c>
      <c r="I41" s="129">
        <f>IF('SBSA Eff Conc'!I41="", " ", 'SBSA Eff Conc'!$D41*'SBSA Eff Conc'!I41*3.78)</f>
        <v>2300.4324000000001</v>
      </c>
      <c r="J41" s="129">
        <f>IF('SBSA Eff Conc'!J41="", " ", 'SBSA Eff Conc'!$D41*'SBSA Eff Conc'!J41*3.78)</f>
        <v>33.506298000000001</v>
      </c>
      <c r="K41" s="129">
        <f>IF('SBSA Eff Conc'!K41="", " ", 'SBSA Eff Conc'!$D41*'SBSA Eff Conc'!K41*3.78)</f>
        <v>28.505357999999994</v>
      </c>
      <c r="L41" s="129">
        <f>IF('SBSA Eff Conc'!L41="", " ", 'SBSA Eff Conc'!$D41*'SBSA Eff Conc'!L41*3.78)</f>
        <v>2300.4324000000001</v>
      </c>
      <c r="M41" s="129" t="str">
        <f>IF('SBSA Eff Conc'!M41="", " ", 'SBSA Eff Conc'!$D41*'SBSA Eff Conc'!M41*3.78)</f>
        <v xml:space="preserve"> </v>
      </c>
      <c r="N41" s="129">
        <f>IF('SBSA Eff Conc'!N41="", " ", 'SBSA Eff Conc'!$D41*'SBSA Eff Conc'!N41*3.78)</f>
        <v>200.0376</v>
      </c>
      <c r="O41" s="129">
        <f>IF('SBSA Eff Conc'!O41="", " ", 'SBSA Eff Conc'!$D41*'SBSA Eff Conc'!O41*3.78)</f>
        <v>205.03853999999998</v>
      </c>
      <c r="P41" s="129">
        <f>IF('SBSA Eff Conc'!P41="", " ", 'SBSA Eff Conc'!$E41*'SBSA Eff Conc'!P41*3.78)</f>
        <v>310.53456</v>
      </c>
      <c r="Q41" s="129">
        <f>IF('SBSA Eff Conc'!U41="", " ", 'SBSA Eff Conc'!$D41*'SBSA Eff Conc'!U41*3.78)</f>
        <v>110.02068</v>
      </c>
    </row>
    <row r="42" spans="1:17" ht="15" customHeight="1" x14ac:dyDescent="0.3">
      <c r="A42" s="110" t="str">
        <f>'SBSA Eff Conc'!A42</f>
        <v>Q4 2013</v>
      </c>
      <c r="B42" s="44">
        <f>'SBSA Eff Conc'!B42</f>
        <v>41620</v>
      </c>
      <c r="C42" s="65" t="str">
        <f>'SBSA Eff Conc'!C42</f>
        <v>N</v>
      </c>
      <c r="D42" s="124">
        <f>'SBSA Eff Conc'!D42</f>
        <v>12.09</v>
      </c>
      <c r="E42" s="124">
        <f>'SBSA Eff Conc'!E42</f>
        <v>22.78</v>
      </c>
      <c r="F42" s="129">
        <f>IF(OR('SBSA Eff Conc'!F42=0,'SBSA Eff Conc'!F42=""), " ", 'SBSA Eff Conc'!$D42*'SBSA Eff Conc'!F42*3.78)</f>
        <v>2184.9265620000001</v>
      </c>
      <c r="G42" s="129">
        <f>IF(OR('SBSA Eff Conc'!G42=0,'SBSA Eff Conc'!G42=""), " ", 'SBSA Eff Conc'!$D42*'SBSA Eff Conc'!G42*3.78)</f>
        <v>2093.5261619999997</v>
      </c>
      <c r="H42" s="129">
        <f>IF('SBSA Eff Conc'!H42="", " ", 'SBSA Eff Conc'!$D42*'SBSA Eff Conc'!H42*3.78)</f>
        <v>2147.9094</v>
      </c>
      <c r="I42" s="129">
        <f>IF('SBSA Eff Conc'!I42="", " ", 'SBSA Eff Conc'!$D42*'SBSA Eff Conc'!I42*3.78)</f>
        <v>2056.5089999999996</v>
      </c>
      <c r="J42" s="129">
        <f>IF('SBSA Eff Conc'!J42="", " ", 'SBSA Eff Conc'!$D42*'SBSA Eff Conc'!J42*3.78)</f>
        <v>11.425049999999999</v>
      </c>
      <c r="K42" s="129">
        <f>IF('SBSA Eff Conc'!K42="", " ", 'SBSA Eff Conc'!$D42*'SBSA Eff Conc'!K42*3.78)</f>
        <v>25.592112</v>
      </c>
      <c r="L42" s="129">
        <f>IF('SBSA Eff Conc'!L42="", " ", 'SBSA Eff Conc'!$D42*'SBSA Eff Conc'!L42*3.78)</f>
        <v>1599.5069999999998</v>
      </c>
      <c r="M42" s="129" t="str">
        <f>IF('SBSA Eff Conc'!M42="", " ", 'SBSA Eff Conc'!$D42*'SBSA Eff Conc'!M42*3.78)</f>
        <v xml:space="preserve"> </v>
      </c>
      <c r="N42" s="129">
        <f>IF('SBSA Eff Conc'!N42="", " ", 'SBSA Eff Conc'!$D42*'SBSA Eff Conc'!N42*3.78)</f>
        <v>205.65090000000001</v>
      </c>
      <c r="O42" s="129">
        <f>IF('SBSA Eff Conc'!O42="", " ", 'SBSA Eff Conc'!$D42*'SBSA Eff Conc'!O42*3.78)</f>
        <v>178.23077999999998</v>
      </c>
      <c r="P42" s="129">
        <f>IF('SBSA Eff Conc'!P42="", " ", 'SBSA Eff Conc'!$E42*'SBSA Eff Conc'!P42*3.78)</f>
        <v>327.21192000000002</v>
      </c>
      <c r="Q42" s="129">
        <f>IF('SBSA Eff Conc'!U42="", " ", 'SBSA Eff Conc'!$D42*'SBSA Eff Conc'!U42*3.78)</f>
        <v>132.53057999999999</v>
      </c>
    </row>
    <row r="43" spans="1:17" ht="15" customHeight="1" x14ac:dyDescent="0.3">
      <c r="A43" s="110" t="str">
        <f>'SBSA Eff Conc'!A43</f>
        <v>Q4 2013</v>
      </c>
      <c r="B43" s="44">
        <f>'SBSA Eff Conc'!B43</f>
        <v>41626</v>
      </c>
      <c r="C43" s="65" t="str">
        <f>'SBSA Eff Conc'!C43</f>
        <v>N</v>
      </c>
      <c r="D43" s="124">
        <f>'SBSA Eff Conc'!D43</f>
        <v>13.23</v>
      </c>
      <c r="E43" s="124">
        <f>'SBSA Eff Conc'!E43</f>
        <v>15.28</v>
      </c>
      <c r="F43" s="129">
        <f>IF(OR('SBSA Eff Conc'!F43=0,'SBSA Eff Conc'!F43=""), " ", 'SBSA Eff Conc'!$D43*'SBSA Eff Conc'!F43*3.78)</f>
        <v>2616.4918080000002</v>
      </c>
      <c r="G43" s="129">
        <f>IF(OR('SBSA Eff Conc'!G43=0,'SBSA Eff Conc'!G43=""), " ", 'SBSA Eff Conc'!$D43*'SBSA Eff Conc'!G43*3.78)</f>
        <v>2616.4918080000002</v>
      </c>
      <c r="H43" s="129">
        <f>IF('SBSA Eff Conc'!H43="", " ", 'SBSA Eff Conc'!$D43*'SBSA Eff Conc'!H43*3.78)</f>
        <v>2400.4511999999995</v>
      </c>
      <c r="I43" s="129">
        <f>IF('SBSA Eff Conc'!I43="", " ", 'SBSA Eff Conc'!$D43*'SBSA Eff Conc'!I43*3.78)</f>
        <v>2400.4511999999995</v>
      </c>
      <c r="J43" s="129">
        <f>IF('SBSA Eff Conc'!J43="", " ", 'SBSA Eff Conc'!$D43*'SBSA Eff Conc'!J43*3.78)</f>
        <v>195.03665999999998</v>
      </c>
      <c r="K43" s="129">
        <f>IF('SBSA Eff Conc'!K43="", " ", 'SBSA Eff Conc'!$D43*'SBSA Eff Conc'!K43*3.78)</f>
        <v>21.003947999999998</v>
      </c>
      <c r="L43" s="129">
        <f>IF('SBSA Eff Conc'!L43="", " ", 'SBSA Eff Conc'!$D43*'SBSA Eff Conc'!L43*3.78)</f>
        <v>2050.3854000000001</v>
      </c>
      <c r="M43" s="129" t="str">
        <f>IF('SBSA Eff Conc'!M43="", " ", 'SBSA Eff Conc'!$D43*'SBSA Eff Conc'!M43*3.78)</f>
        <v xml:space="preserve"> </v>
      </c>
      <c r="N43" s="129">
        <f>IF('SBSA Eff Conc'!N43="", " ", 'SBSA Eff Conc'!$D43*'SBSA Eff Conc'!N43*3.78)</f>
        <v>190.03572</v>
      </c>
      <c r="O43" s="129">
        <f>IF('SBSA Eff Conc'!O43="", " ", 'SBSA Eff Conc'!$D43*'SBSA Eff Conc'!O43*3.78)</f>
        <v>195.03665999999998</v>
      </c>
      <c r="P43" s="129">
        <f>IF('SBSA Eff Conc'!P43="", " ", 'SBSA Eff Conc'!$E43*'SBSA Eff Conc'!P43*3.78)</f>
        <v>184.82687999999999</v>
      </c>
      <c r="Q43" s="129">
        <f>IF('SBSA Eff Conc'!U43="", " ", 'SBSA Eff Conc'!$D43*'SBSA Eff Conc'!U43*3.78)</f>
        <v>120.02255999999998</v>
      </c>
    </row>
    <row r="44" spans="1:17" x14ac:dyDescent="0.25">
      <c r="A44" s="110" t="str">
        <f>'SBSA Eff Conc'!A44</f>
        <v>Q1 2014</v>
      </c>
      <c r="B44" s="44">
        <f>'SBSA Eff Conc'!B44</f>
        <v>41648</v>
      </c>
      <c r="C44" s="65" t="str">
        <f>'SBSA Eff Conc'!C44</f>
        <v>N</v>
      </c>
      <c r="D44" s="124">
        <f>'SBSA Eff Conc'!D44</f>
        <v>13.07</v>
      </c>
      <c r="E44" s="124">
        <f>'SBSA Eff Conc'!E44</f>
        <v>20.059999999999999</v>
      </c>
      <c r="F44" s="129">
        <f>IF(OR('SBSA Eff Conc'!F44=0,'SBSA Eff Conc'!F44=""), " ", 'SBSA Eff Conc'!$D44*'SBSA Eff Conc'!F44*3.78)</f>
        <v>2660.931756</v>
      </c>
      <c r="G44" s="129">
        <f>IF(OR('SBSA Eff Conc'!G44=0,'SBSA Eff Conc'!G44=""), " ", 'SBSA Eff Conc'!$D44*'SBSA Eff Conc'!G44*3.78)</f>
        <v>2562.1225559999998</v>
      </c>
      <c r="H44" s="129">
        <f>IF('SBSA Eff Conc'!H44="", " ", 'SBSA Eff Conc'!$D44*'SBSA Eff Conc'!H44*3.78)</f>
        <v>2569.0391999999997</v>
      </c>
      <c r="I44" s="129">
        <f>IF('SBSA Eff Conc'!I44="", " ", 'SBSA Eff Conc'!$D44*'SBSA Eff Conc'!I44*3.78)</f>
        <v>2470.23</v>
      </c>
      <c r="J44" s="129">
        <f>IF('SBSA Eff Conc'!J44="", " ", 'SBSA Eff Conc'!$D44*'SBSA Eff Conc'!J44*3.78)</f>
        <v>59.285519999999991</v>
      </c>
      <c r="K44" s="129">
        <f>IF('SBSA Eff Conc'!K44="", " ", 'SBSA Eff Conc'!$D44*'SBSA Eff Conc'!K44*3.78)</f>
        <v>32.607036000000001</v>
      </c>
      <c r="L44" s="129">
        <f>IF('SBSA Eff Conc'!L44="", " ", 'SBSA Eff Conc'!$D44*'SBSA Eff Conc'!L44*3.78)</f>
        <v>2470.23</v>
      </c>
      <c r="M44" s="129" t="str">
        <f>IF('SBSA Eff Conc'!M44="", " ", 'SBSA Eff Conc'!$D44*'SBSA Eff Conc'!M44*3.78)</f>
        <v xml:space="preserve"> </v>
      </c>
      <c r="N44" s="129">
        <f>IF('SBSA Eff Conc'!N44="", " ", 'SBSA Eff Conc'!$D44*'SBSA Eff Conc'!N44*3.78)</f>
        <v>217.38023999999999</v>
      </c>
      <c r="O44" s="129">
        <f>IF('SBSA Eff Conc'!O44="", " ", 'SBSA Eff Conc'!$D44*'SBSA Eff Conc'!O44*3.78)</f>
        <v>207.49932000000001</v>
      </c>
      <c r="P44" s="129">
        <f>IF('SBSA Eff Conc'!P44="", " ", 'SBSA Eff Conc'!$E44*'SBSA Eff Conc'!P44*3.78)</f>
        <v>303.30719999999997</v>
      </c>
      <c r="Q44" s="129">
        <f>IF('SBSA Eff Conc'!U44="", " ", 'SBSA Eff Conc'!$D44*'SBSA Eff Conc'!U44*3.78)</f>
        <v>108.69011999999999</v>
      </c>
    </row>
    <row r="45" spans="1:17" x14ac:dyDescent="0.25">
      <c r="A45" s="110" t="str">
        <f>'SBSA Eff Conc'!A45</f>
        <v>Q1 2014</v>
      </c>
      <c r="B45" s="44">
        <f>'SBSA Eff Conc'!B45</f>
        <v>41653</v>
      </c>
      <c r="C45" s="65" t="str">
        <f>'SBSA Eff Conc'!C45</f>
        <v>N</v>
      </c>
      <c r="D45" s="124">
        <f>'SBSA Eff Conc'!D45</f>
        <v>13.01</v>
      </c>
      <c r="E45" s="124">
        <f>'SBSA Eff Conc'!E45</f>
        <v>17.04</v>
      </c>
      <c r="F45" s="129">
        <f>IF(OR('SBSA Eff Conc'!F45=0,'SBSA Eff Conc'!F45=""), " ", 'SBSA Eff Conc'!$D45*'SBSA Eff Conc'!F45*3.78)</f>
        <v>2220.0334253999999</v>
      </c>
      <c r="G45" s="129">
        <f>IF(OR('SBSA Eff Conc'!G45=0,'SBSA Eff Conc'!G45=""), " ", 'SBSA Eff Conc'!$D45*'SBSA Eff Conc'!G45*3.78)</f>
        <v>2220.0334253999999</v>
      </c>
      <c r="H45" s="129">
        <f>IF('SBSA Eff Conc'!H45="", " ", 'SBSA Eff Conc'!$D45*'SBSA Eff Conc'!H45*3.78)</f>
        <v>2163.8231999999998</v>
      </c>
      <c r="I45" s="129">
        <f>IF('SBSA Eff Conc'!I45="", " ", 'SBSA Eff Conc'!$D45*'SBSA Eff Conc'!I45*3.78)</f>
        <v>2163.8231999999998</v>
      </c>
      <c r="J45" s="129">
        <f>IF('SBSA Eff Conc'!J45="", " ", 'SBSA Eff Conc'!$D45*'SBSA Eff Conc'!J45*3.78)</f>
        <v>54.095580000000005</v>
      </c>
      <c r="K45" s="129">
        <f>IF('SBSA Eff Conc'!K45="", " ", 'SBSA Eff Conc'!$D45*'SBSA Eff Conc'!K45*3.78)</f>
        <v>2.1146453999999997</v>
      </c>
      <c r="L45" s="129">
        <f>IF('SBSA Eff Conc'!L45="", " ", 'SBSA Eff Conc'!$D45*'SBSA Eff Conc'!L45*3.78)</f>
        <v>2360.5344</v>
      </c>
      <c r="M45" s="129" t="str">
        <f>IF('SBSA Eff Conc'!M45="", " ", 'SBSA Eff Conc'!$D45*'SBSA Eff Conc'!M45*3.78)</f>
        <v xml:space="preserve"> </v>
      </c>
      <c r="N45" s="129">
        <f>IF('SBSA Eff Conc'!N45="", " ", 'SBSA Eff Conc'!$D45*'SBSA Eff Conc'!N45*3.78)</f>
        <v>157.36896000000002</v>
      </c>
      <c r="O45" s="129">
        <f>IF('SBSA Eff Conc'!O45="", " ", 'SBSA Eff Conc'!$D45*'SBSA Eff Conc'!O45*3.78)</f>
        <v>206.54676000000001</v>
      </c>
      <c r="P45" s="129">
        <f>IF('SBSA Eff Conc'!P45="", " ", 'SBSA Eff Conc'!$E45*'SBSA Eff Conc'!P45*3.78)</f>
        <v>257.64479999999998</v>
      </c>
      <c r="Q45" s="129">
        <f>IF('SBSA Eff Conc'!U45="", " ", 'SBSA Eff Conc'!$D45*'SBSA Eff Conc'!U45*3.78)</f>
        <v>108.19116000000001</v>
      </c>
    </row>
    <row r="46" spans="1:17" x14ac:dyDescent="0.25">
      <c r="A46" s="110" t="str">
        <f>'SBSA Eff Conc'!A46</f>
        <v>Q1 2014</v>
      </c>
      <c r="B46" s="44">
        <f>'SBSA Eff Conc'!B46</f>
        <v>41675</v>
      </c>
      <c r="C46" s="65" t="str">
        <f>'SBSA Eff Conc'!C46</f>
        <v>N</v>
      </c>
      <c r="D46" s="124">
        <f>'SBSA Eff Conc'!D46</f>
        <v>12.12</v>
      </c>
      <c r="E46" s="124">
        <f>'SBSA Eff Conc'!E46</f>
        <v>18.45</v>
      </c>
      <c r="F46" s="129">
        <f>IF(OR('SBSA Eff Conc'!F46=0,'SBSA Eff Conc'!F46=""), " ", 'SBSA Eff Conc'!$D46*'SBSA Eff Conc'!F46*3.78)</f>
        <v>2163.7763279999999</v>
      </c>
      <c r="G46" s="129">
        <f>IF(OR('SBSA Eff Conc'!G46=0,'SBSA Eff Conc'!G46=""), " ", 'SBSA Eff Conc'!$D46*'SBSA Eff Conc'!G46*3.78)</f>
        <v>2163.7763279999999</v>
      </c>
      <c r="H46" s="129">
        <f>IF('SBSA Eff Conc'!H46="", " ", 'SBSA Eff Conc'!$D46*'SBSA Eff Conc'!H46*3.78)</f>
        <v>2107.4256</v>
      </c>
      <c r="I46" s="129">
        <f>IF('SBSA Eff Conc'!I46="", " ", 'SBSA Eff Conc'!$D46*'SBSA Eff Conc'!I46*3.78)</f>
        <v>2107.4256</v>
      </c>
      <c r="J46" s="129">
        <f>IF('SBSA Eff Conc'!J46="", " ", 'SBSA Eff Conc'!$D46*'SBSA Eff Conc'!J46*3.78)</f>
        <v>35.276471999999998</v>
      </c>
      <c r="K46" s="129">
        <f>IF('SBSA Eff Conc'!K46="", " ", 'SBSA Eff Conc'!$D46*'SBSA Eff Conc'!K46*3.78)</f>
        <v>21.074255999999998</v>
      </c>
      <c r="L46" s="129">
        <f>IF('SBSA Eff Conc'!L46="", " ", 'SBSA Eff Conc'!$D46*'SBSA Eff Conc'!L46*3.78)</f>
        <v>1786.7303999999997</v>
      </c>
      <c r="M46" s="129" t="str">
        <f>IF('SBSA Eff Conc'!M46="", " ", 'SBSA Eff Conc'!$D46*'SBSA Eff Conc'!M46*3.78)</f>
        <v xml:space="preserve"> </v>
      </c>
      <c r="N46" s="129">
        <f>IF('SBSA Eff Conc'!N46="", " ", 'SBSA Eff Conc'!$D46*'SBSA Eff Conc'!N46*3.78)</f>
        <v>109.95263999999999</v>
      </c>
      <c r="O46" s="129">
        <f>IF('SBSA Eff Conc'!O46="", " ", 'SBSA Eff Conc'!$D46*'SBSA Eff Conc'!O46*3.78)</f>
        <v>224.48663999999999</v>
      </c>
      <c r="P46" s="129">
        <f>IF('SBSA Eff Conc'!P46="", " ", 'SBSA Eff Conc'!$E46*'SBSA Eff Conc'!P46*3.78)</f>
        <v>306.86040000000003</v>
      </c>
      <c r="Q46" s="129">
        <f>IF('SBSA Eff Conc'!U46="", " ", 'SBSA Eff Conc'!$D46*'SBSA Eff Conc'!U46*3.78)</f>
        <v>91.627199999999988</v>
      </c>
    </row>
    <row r="47" spans="1:17" x14ac:dyDescent="0.25">
      <c r="A47" s="110" t="str">
        <f>'SBSA Eff Conc'!A47</f>
        <v>Q1 2014</v>
      </c>
      <c r="B47" s="44">
        <f>'SBSA Eff Conc'!B47</f>
        <v>41680</v>
      </c>
      <c r="C47" s="65" t="str">
        <f>'SBSA Eff Conc'!C47</f>
        <v>N</v>
      </c>
      <c r="D47" s="124">
        <f>'SBSA Eff Conc'!D47</f>
        <v>15.67</v>
      </c>
      <c r="E47" s="124">
        <f>'SBSA Eff Conc'!E47</f>
        <v>23.04</v>
      </c>
      <c r="F47" s="129">
        <f>IF(OR('SBSA Eff Conc'!F47=0,'SBSA Eff Conc'!F47=""), " ", 'SBSA Eff Conc'!$D47*'SBSA Eff Conc'!F47*3.78)</f>
        <v>2117.5654500000001</v>
      </c>
      <c r="G47" s="129">
        <f>IF(OR('SBSA Eff Conc'!G47=0,'SBSA Eff Conc'!G47=""), " ", 'SBSA Eff Conc'!$D47*'SBSA Eff Conc'!G47*3.78)</f>
        <v>1999.1002499999997</v>
      </c>
      <c r="H47" s="129">
        <f>IF('SBSA Eff Conc'!H47="", " ", 'SBSA Eff Conc'!$D47*'SBSA Eff Conc'!H47*3.78)</f>
        <v>2073.1410000000001</v>
      </c>
      <c r="I47" s="129">
        <f>IF('SBSA Eff Conc'!I47="", " ", 'SBSA Eff Conc'!$D47*'SBSA Eff Conc'!I47*3.78)</f>
        <v>1954.6758</v>
      </c>
      <c r="J47" s="129">
        <f>IF('SBSA Eff Conc'!J47="", " ", 'SBSA Eff Conc'!$D47*'SBSA Eff Conc'!J47*3.78)</f>
        <v>24.285365999999996</v>
      </c>
      <c r="K47" s="129">
        <f>IF('SBSA Eff Conc'!K47="", " ", 'SBSA Eff Conc'!$D47*'SBSA Eff Conc'!K47*3.78)</f>
        <v>20.139084</v>
      </c>
      <c r="L47" s="129">
        <f>IF('SBSA Eff Conc'!L47="", " ", 'SBSA Eff Conc'!$D47*'SBSA Eff Conc'!L47*3.78)</f>
        <v>1895.4431999999999</v>
      </c>
      <c r="M47" s="129" t="str">
        <f>IF('SBSA Eff Conc'!M47="", " ", 'SBSA Eff Conc'!$D47*'SBSA Eff Conc'!M47*3.78)</f>
        <v xml:space="preserve"> </v>
      </c>
      <c r="N47" s="129">
        <f>IF('SBSA Eff Conc'!N47="", " ", 'SBSA Eff Conc'!$D47*'SBSA Eff Conc'!N47*3.78)</f>
        <v>136.23497999999998</v>
      </c>
      <c r="O47" s="129">
        <f>IF('SBSA Eff Conc'!O47="", " ", 'SBSA Eff Conc'!$D47*'SBSA Eff Conc'!O47*3.78)</f>
        <v>136.23497999999998</v>
      </c>
      <c r="P47" s="129">
        <f>IF('SBSA Eff Conc'!P47="", " ", 'SBSA Eff Conc'!$E47*'SBSA Eff Conc'!P47*3.78)</f>
        <v>217.72799999999998</v>
      </c>
      <c r="Q47" s="129">
        <f>IF('SBSA Eff Conc'!U47="", " ", 'SBSA Eff Conc'!$D47*'SBSA Eff Conc'!U47*3.78)</f>
        <v>248.77692000000002</v>
      </c>
    </row>
    <row r="48" spans="1:17" x14ac:dyDescent="0.25">
      <c r="A48" s="110" t="str">
        <f>'SBSA Eff Conc'!A48</f>
        <v>Q1 2014</v>
      </c>
      <c r="B48" s="44">
        <f>'SBSA Eff Conc'!B48</f>
        <v>41682</v>
      </c>
      <c r="C48" s="65" t="str">
        <f>'SBSA Eff Conc'!C48</f>
        <v>N</v>
      </c>
      <c r="D48" s="124">
        <f>'SBSA Eff Conc'!D48</f>
        <v>13.55</v>
      </c>
      <c r="E48" s="124">
        <f>'SBSA Eff Conc'!E48</f>
        <v>20.420000000000002</v>
      </c>
      <c r="F48" s="129">
        <f>IF(OR('SBSA Eff Conc'!F48=0,'SBSA Eff Conc'!F48=""), " ", 'SBSA Eff Conc'!$D48*'SBSA Eff Conc'!F48*3.78)</f>
        <v>2225.4655499999999</v>
      </c>
      <c r="G48" s="129">
        <f>IF(OR('SBSA Eff Conc'!G48=0,'SBSA Eff Conc'!G48=""), " ", 'SBSA Eff Conc'!$D48*'SBSA Eff Conc'!G48*3.78)</f>
        <v>1815.7135500000002</v>
      </c>
      <c r="H48" s="129">
        <f>IF('SBSA Eff Conc'!H48="", " ", 'SBSA Eff Conc'!$D48*'SBSA Eff Conc'!H48*3.78)</f>
        <v>1997.5410000000002</v>
      </c>
      <c r="I48" s="129">
        <f>IF('SBSA Eff Conc'!I48="", " ", 'SBSA Eff Conc'!$D48*'SBSA Eff Conc'!I48*3.78)</f>
        <v>1587.789</v>
      </c>
      <c r="J48" s="129">
        <f>IF('SBSA Eff Conc'!J48="", " ", 'SBSA Eff Conc'!$D48*'SBSA Eff Conc'!J48*3.78)</f>
        <v>204.876</v>
      </c>
      <c r="K48" s="129">
        <f>IF('SBSA Eff Conc'!K48="", " ", 'SBSA Eff Conc'!$D48*'SBSA Eff Conc'!K48*3.78)</f>
        <v>23.048549999999999</v>
      </c>
      <c r="L48" s="129">
        <f>IF('SBSA Eff Conc'!L48="", " ", 'SBSA Eff Conc'!$D48*'SBSA Eff Conc'!L48*3.78)</f>
        <v>2048.7599999999998</v>
      </c>
      <c r="M48" s="129" t="str">
        <f>IF('SBSA Eff Conc'!M48="", " ", 'SBSA Eff Conc'!$D48*'SBSA Eff Conc'!M48*3.78)</f>
        <v xml:space="preserve"> </v>
      </c>
      <c r="N48" s="129">
        <f>IF('SBSA Eff Conc'!N48="", " ", 'SBSA Eff Conc'!$D48*'SBSA Eff Conc'!N48*3.78)</f>
        <v>128.04749999999999</v>
      </c>
      <c r="O48" s="129">
        <f>IF('SBSA Eff Conc'!O48="", " ", 'SBSA Eff Conc'!$D48*'SBSA Eff Conc'!O48*3.78)</f>
        <v>148.5351</v>
      </c>
      <c r="P48" s="129">
        <f>IF('SBSA Eff Conc'!P48="", " ", 'SBSA Eff Conc'!$E48*'SBSA Eff Conc'!P48*3.78)</f>
        <v>200.68776000000003</v>
      </c>
      <c r="Q48" s="129">
        <f>IF('SBSA Eff Conc'!U48="", " ", 'SBSA Eff Conc'!$D48*'SBSA Eff Conc'!U48*3.78)</f>
        <v>81.950400000000002</v>
      </c>
    </row>
    <row r="49" spans="1:17" ht="14.45" x14ac:dyDescent="0.3">
      <c r="A49" s="110" t="str">
        <f>'SBSA Eff Conc'!A49</f>
        <v>Q1 2014</v>
      </c>
      <c r="B49" s="44">
        <f>'SBSA Eff Conc'!B49</f>
        <v>41697</v>
      </c>
      <c r="C49" s="65" t="str">
        <f>'SBSA Eff Conc'!C49</f>
        <v>N</v>
      </c>
      <c r="D49" s="124">
        <f>'SBSA Eff Conc'!D49</f>
        <v>14.2</v>
      </c>
      <c r="E49" s="124">
        <f>'SBSA Eff Conc'!E49</f>
        <v>24.15</v>
      </c>
      <c r="F49" s="129">
        <f>IF(OR('SBSA Eff Conc'!F49=0,'SBSA Eff Conc'!F49=""), " ", 'SBSA Eff Conc'!$D49*'SBSA Eff Conc'!F49*3.78)</f>
        <v>2516.33088</v>
      </c>
      <c r="G49" s="129">
        <f>IF(OR('SBSA Eff Conc'!G49=0,'SBSA Eff Conc'!G49=""), " ", 'SBSA Eff Conc'!$D49*'SBSA Eff Conc'!G49*3.78)</f>
        <v>2247.9508799999999</v>
      </c>
      <c r="H49" s="129">
        <f>IF('SBSA Eff Conc'!H49="", " ", 'SBSA Eff Conc'!$D49*'SBSA Eff Conc'!H49*3.78)</f>
        <v>2469.0959999999995</v>
      </c>
      <c r="I49" s="129">
        <f>IF('SBSA Eff Conc'!I49="", " ", 'SBSA Eff Conc'!$D49*'SBSA Eff Conc'!I49*3.78)</f>
        <v>2200.7159999999994</v>
      </c>
      <c r="J49" s="129">
        <f>IF('SBSA Eff Conc'!J49="", " ", 'SBSA Eff Conc'!$D49*'SBSA Eff Conc'!J49*3.78)</f>
        <v>32.205599999999997</v>
      </c>
      <c r="K49" s="129">
        <f>IF('SBSA Eff Conc'!K49="", " ", 'SBSA Eff Conc'!$D49*'SBSA Eff Conc'!K49*3.78)</f>
        <v>15.02928</v>
      </c>
      <c r="L49" s="129">
        <f>IF('SBSA Eff Conc'!L49="", " ", 'SBSA Eff Conc'!$D49*'SBSA Eff Conc'!L49*3.78)</f>
        <v>2522.7719999999999</v>
      </c>
      <c r="M49" s="129" t="str">
        <f>IF('SBSA Eff Conc'!M49="", " ", 'SBSA Eff Conc'!$D49*'SBSA Eff Conc'!M49*3.78)</f>
        <v xml:space="preserve"> </v>
      </c>
      <c r="N49" s="129">
        <f>IF('SBSA Eff Conc'!N49="", " ", 'SBSA Eff Conc'!$D49*'SBSA Eff Conc'!N49*3.78)</f>
        <v>214.70399999999998</v>
      </c>
      <c r="O49" s="129">
        <f>IF('SBSA Eff Conc'!O49="", " ", 'SBSA Eff Conc'!$D49*'SBSA Eff Conc'!O49*3.78)</f>
        <v>214.70399999999998</v>
      </c>
      <c r="P49" s="129">
        <f>IF('SBSA Eff Conc'!P49="", " ", 'SBSA Eff Conc'!$E49*'SBSA Eff Conc'!P49*3.78)</f>
        <v>319.50449999999995</v>
      </c>
      <c r="Q49" s="129">
        <f>IF('SBSA Eff Conc'!U49="", " ", 'SBSA Eff Conc'!$D49*'SBSA Eff Conc'!U49*3.78)</f>
        <v>85.881599999999992</v>
      </c>
    </row>
    <row r="50" spans="1:17" ht="14.45" x14ac:dyDescent="0.3">
      <c r="A50" s="110" t="str">
        <f>'SBSA Eff Conc'!A50</f>
        <v>Q1 2014</v>
      </c>
      <c r="B50" s="44">
        <f>'SBSA Eff Conc'!B50</f>
        <v>41704</v>
      </c>
      <c r="C50" s="65" t="str">
        <f>'SBSA Eff Conc'!C50</f>
        <v>N</v>
      </c>
      <c r="D50" s="124">
        <f>'SBSA Eff Conc'!D50</f>
        <v>14.15</v>
      </c>
      <c r="E50" s="124">
        <f>'SBSA Eff Conc'!E50</f>
        <v>19.86</v>
      </c>
      <c r="F50" s="129">
        <f>IF(OR('SBSA Eff Conc'!F50=0,'SBSA Eff Conc'!F50=""), " ", 'SBSA Eff Conc'!$D50*'SBSA Eff Conc'!F50*3.78)</f>
        <v>2222.3848499999999</v>
      </c>
      <c r="G50" s="129">
        <f>IF(OR('SBSA Eff Conc'!G50=0,'SBSA Eff Conc'!G50=""), " ", 'SBSA Eff Conc'!$D50*'SBSA Eff Conc'!G50*3.78)</f>
        <v>2222.3848499999999</v>
      </c>
      <c r="H50" s="129">
        <f>IF('SBSA Eff Conc'!H50="", " ", 'SBSA Eff Conc'!$D50*'SBSA Eff Conc'!H50*3.78)</f>
        <v>2192.9669999999996</v>
      </c>
      <c r="I50" s="129">
        <f>IF('SBSA Eff Conc'!I50="", " ", 'SBSA Eff Conc'!$D50*'SBSA Eff Conc'!I50*3.78)</f>
        <v>2192.9669999999996</v>
      </c>
      <c r="J50" s="129">
        <f>IF('SBSA Eff Conc'!J50="", " ", 'SBSA Eff Conc'!$D50*'SBSA Eff Conc'!J50*3.78)</f>
        <v>13.37175</v>
      </c>
      <c r="K50" s="129">
        <f>IF('SBSA Eff Conc'!K50="", " ", 'SBSA Eff Conc'!$D50*'SBSA Eff Conc'!K50*3.78)</f>
        <v>16.046099999999999</v>
      </c>
      <c r="L50" s="129">
        <f>IF('SBSA Eff Conc'!L50="", " ", 'SBSA Eff Conc'!$D50*'SBSA Eff Conc'!L50*3.78)</f>
        <v>1872.0449999999998</v>
      </c>
      <c r="M50" s="129" t="str">
        <f>IF('SBSA Eff Conc'!M50="", " ", 'SBSA Eff Conc'!$D50*'SBSA Eff Conc'!M50*3.78)</f>
        <v xml:space="preserve"> </v>
      </c>
      <c r="N50" s="129">
        <f>IF('SBSA Eff Conc'!N50="", " ", 'SBSA Eff Conc'!$D50*'SBSA Eff Conc'!N50*3.78)</f>
        <v>197.90190000000001</v>
      </c>
      <c r="O50" s="129">
        <f>IF('SBSA Eff Conc'!O50="", " ", 'SBSA Eff Conc'!$D50*'SBSA Eff Conc'!O50*3.78)</f>
        <v>213.94800000000001</v>
      </c>
      <c r="P50" s="129">
        <f>IF('SBSA Eff Conc'!P50="", " ", 'SBSA Eff Conc'!$E50*'SBSA Eff Conc'!P50*3.78)</f>
        <v>247.73363999999998</v>
      </c>
      <c r="Q50" s="129">
        <f>IF('SBSA Eff Conc'!U50="", " ", 'SBSA Eff Conc'!$D50*'SBSA Eff Conc'!U50*3.78)</f>
        <v>48.138300000000001</v>
      </c>
    </row>
    <row r="51" spans="1:17" ht="14.45" x14ac:dyDescent="0.3">
      <c r="A51" s="110" t="str">
        <f>'SBSA Eff Conc'!A51</f>
        <v>Q1 2014</v>
      </c>
      <c r="B51" s="44">
        <f>'SBSA Eff Conc'!B51</f>
        <v>41718</v>
      </c>
      <c r="C51" s="65" t="str">
        <f>'SBSA Eff Conc'!C51</f>
        <v>N</v>
      </c>
      <c r="D51" s="124">
        <f>'SBSA Eff Conc'!D51</f>
        <v>12.45</v>
      </c>
      <c r="E51" s="124">
        <f>'SBSA Eff Conc'!E51</f>
        <v>20.87</v>
      </c>
      <c r="F51" s="129">
        <f>IF(OR('SBSA Eff Conc'!F51=0,'SBSA Eff Conc'!F51=""), " ", 'SBSA Eff Conc'!$D51*'SBSA Eff Conc'!F51*3.78)</f>
        <v>2388.34575</v>
      </c>
      <c r="G51" s="129">
        <f>IF(OR('SBSA Eff Conc'!G51=0,'SBSA Eff Conc'!G51=""), " ", 'SBSA Eff Conc'!$D51*'SBSA Eff Conc'!G51*3.78)</f>
        <v>2341.2847499999998</v>
      </c>
      <c r="H51" s="129">
        <f>IF('SBSA Eff Conc'!H51="", " ", 'SBSA Eff Conc'!$D51*'SBSA Eff Conc'!H51*3.78)</f>
        <v>2353.0499999999997</v>
      </c>
      <c r="I51" s="129">
        <f>IF('SBSA Eff Conc'!I51="", " ", 'SBSA Eff Conc'!$D51*'SBSA Eff Conc'!I51*3.78)</f>
        <v>2305.9889999999996</v>
      </c>
      <c r="J51" s="129">
        <f>IF('SBSA Eff Conc'!J51="", " ", 'SBSA Eff Conc'!$D51*'SBSA Eff Conc'!J51*3.78)</f>
        <v>24.001109999999997</v>
      </c>
      <c r="K51" s="129">
        <f>IF('SBSA Eff Conc'!K51="", " ", 'SBSA Eff Conc'!$D51*'SBSA Eff Conc'!K51*3.78)</f>
        <v>11.294639999999998</v>
      </c>
      <c r="L51" s="129">
        <f>IF('SBSA Eff Conc'!L51="", " ", 'SBSA Eff Conc'!$D51*'SBSA Eff Conc'!L51*3.78)</f>
        <v>2070.6839999999997</v>
      </c>
      <c r="M51" s="129" t="str">
        <f>IF('SBSA Eff Conc'!M51="", " ", 'SBSA Eff Conc'!$D51*'SBSA Eff Conc'!M51*3.78)</f>
        <v xml:space="preserve"> </v>
      </c>
      <c r="N51" s="129">
        <f>IF('SBSA Eff Conc'!N51="", " ", 'SBSA Eff Conc'!$D51*'SBSA Eff Conc'!N51*3.78)</f>
        <v>178.83179999999996</v>
      </c>
      <c r="O51" s="129">
        <f>IF('SBSA Eff Conc'!O51="", " ", 'SBSA Eff Conc'!$D51*'SBSA Eff Conc'!O51*3.78)</f>
        <v>174.12569999999999</v>
      </c>
      <c r="P51" s="129">
        <f>IF('SBSA Eff Conc'!P51="", " ", 'SBSA Eff Conc'!$E51*'SBSA Eff Conc'!P51*3.78)</f>
        <v>299.77668</v>
      </c>
      <c r="Q51" s="129">
        <f>IF('SBSA Eff Conc'!U51="", " ", 'SBSA Eff Conc'!$D51*'SBSA Eff Conc'!U51*3.78)</f>
        <v>122.35859999999998</v>
      </c>
    </row>
    <row r="52" spans="1:17" x14ac:dyDescent="0.25">
      <c r="A52" s="110">
        <f>'SBSA Eff Conc'!A52</f>
        <v>0</v>
      </c>
      <c r="B52" s="44">
        <f>'SBSA Eff Conc'!B52</f>
        <v>0</v>
      </c>
      <c r="C52" s="65">
        <f>'SBSA Eff Conc'!C52</f>
        <v>0</v>
      </c>
      <c r="D52" s="124">
        <f>'SBSA Eff Conc'!D52</f>
        <v>0</v>
      </c>
      <c r="E52" s="124">
        <f>'SBSA Eff Conc'!E52</f>
        <v>0</v>
      </c>
      <c r="F52" s="129" t="str">
        <f>IF(OR('SBSA Eff Conc'!F52=0,'SBSA Eff Conc'!F52=""), " ", 'SBSA Eff Conc'!$D52*'SBSA Eff Conc'!F52*3.78)</f>
        <v xml:space="preserve"> </v>
      </c>
      <c r="G52" s="129" t="str">
        <f>IF(OR('SBSA Eff Conc'!G52=0,'SBSA Eff Conc'!G52=""), " ", 'SBSA Eff Conc'!$D52*'SBSA Eff Conc'!G52*3.78)</f>
        <v xml:space="preserve"> </v>
      </c>
      <c r="H52" s="129" t="str">
        <f>IF('SBSA Eff Conc'!H52="", " ", 'SBSA Eff Conc'!$D52*'SBSA Eff Conc'!H52*3.78)</f>
        <v xml:space="preserve"> </v>
      </c>
      <c r="I52" s="129" t="str">
        <f>IF('SBSA Eff Conc'!I52="", " ", 'SBSA Eff Conc'!$D52*'SBSA Eff Conc'!I52*3.78)</f>
        <v xml:space="preserve"> </v>
      </c>
      <c r="J52" s="129" t="str">
        <f>IF('SBSA Eff Conc'!J52="", " ", 'SBSA Eff Conc'!$D52*'SBSA Eff Conc'!J52*3.78)</f>
        <v xml:space="preserve"> </v>
      </c>
      <c r="K52" s="129" t="str">
        <f>IF('SBSA Eff Conc'!K52="", " ", 'SBSA Eff Conc'!$D52*'SBSA Eff Conc'!K52*3.78)</f>
        <v xml:space="preserve"> </v>
      </c>
      <c r="L52" s="129" t="str">
        <f>IF('SBSA Eff Conc'!L52="", " ", 'SBSA Eff Conc'!$D52*'SBSA Eff Conc'!L52*3.78)</f>
        <v xml:space="preserve"> </v>
      </c>
      <c r="M52" s="129" t="str">
        <f>IF('SBSA Eff Conc'!M52="", " ", 'SBSA Eff Conc'!$D52*'SBSA Eff Conc'!M52*3.78)</f>
        <v xml:space="preserve"> </v>
      </c>
      <c r="N52" s="129" t="str">
        <f>IF('SBSA Eff Conc'!N52="", " ", 'SBSA Eff Conc'!$D52*'SBSA Eff Conc'!N52*3.78)</f>
        <v xml:space="preserve"> </v>
      </c>
      <c r="O52" s="129" t="str">
        <f>IF('SBSA Eff Conc'!O52="", " ", 'SBSA Eff Conc'!$D52*'SBSA Eff Conc'!O52*3.78)</f>
        <v xml:space="preserve"> </v>
      </c>
      <c r="P52" s="129" t="str">
        <f>IF('SBSA Eff Conc'!P52="", " ", 'SBSA Eff Conc'!$E52*'SBSA Eff Conc'!P52*3.78)</f>
        <v xml:space="preserve"> </v>
      </c>
      <c r="Q52" s="129" t="str">
        <f>IF('SBSA Eff Conc'!U52="", " ", 'SBSA Eff Conc'!$D52*'SBSA Eff Conc'!U52*3.78)</f>
        <v xml:space="preserve"> </v>
      </c>
    </row>
    <row r="53" spans="1:17" x14ac:dyDescent="0.25">
      <c r="A53" s="110">
        <f>'SBSA Eff Conc'!A53</f>
        <v>0</v>
      </c>
      <c r="B53" s="44">
        <f>'SBSA Eff Conc'!B53</f>
        <v>0</v>
      </c>
      <c r="C53" s="65">
        <f>'SBSA Eff Conc'!C53</f>
        <v>0</v>
      </c>
      <c r="D53" s="124">
        <f>'SBSA Eff Conc'!D53</f>
        <v>0</v>
      </c>
      <c r="E53" s="124">
        <f>'SBSA Eff Conc'!E53</f>
        <v>0</v>
      </c>
      <c r="F53" s="129" t="str">
        <f>IF(OR('SBSA Eff Conc'!F53=0,'SBSA Eff Conc'!F53=""), " ", 'SBSA Eff Conc'!$D53*'SBSA Eff Conc'!F53*3.78)</f>
        <v xml:space="preserve"> </v>
      </c>
      <c r="G53" s="129" t="str">
        <f>IF(OR('SBSA Eff Conc'!G53=0,'SBSA Eff Conc'!G53=""), " ", 'SBSA Eff Conc'!$D53*'SBSA Eff Conc'!G53*3.78)</f>
        <v xml:space="preserve"> </v>
      </c>
      <c r="H53" s="129" t="str">
        <f>IF('SBSA Eff Conc'!H53="", " ", 'SBSA Eff Conc'!$D53*'SBSA Eff Conc'!H53*3.78)</f>
        <v xml:space="preserve"> </v>
      </c>
      <c r="I53" s="129" t="str">
        <f>IF('SBSA Eff Conc'!I53="", " ", 'SBSA Eff Conc'!$D53*'SBSA Eff Conc'!I53*3.78)</f>
        <v xml:space="preserve"> </v>
      </c>
      <c r="J53" s="129" t="str">
        <f>IF('SBSA Eff Conc'!J53="", " ", 'SBSA Eff Conc'!$D53*'SBSA Eff Conc'!J53*3.78)</f>
        <v xml:space="preserve"> </v>
      </c>
      <c r="K53" s="129" t="str">
        <f>IF('SBSA Eff Conc'!K53="", " ", 'SBSA Eff Conc'!$D53*'SBSA Eff Conc'!K53*3.78)</f>
        <v xml:space="preserve"> </v>
      </c>
      <c r="L53" s="129" t="str">
        <f>IF('SBSA Eff Conc'!L53="", " ", 'SBSA Eff Conc'!$D53*'SBSA Eff Conc'!L53*3.78)</f>
        <v xml:space="preserve"> </v>
      </c>
      <c r="M53" s="129" t="str">
        <f>IF('SBSA Eff Conc'!M53="", " ", 'SBSA Eff Conc'!$D53*'SBSA Eff Conc'!M53*3.78)</f>
        <v xml:space="preserve"> </v>
      </c>
      <c r="N53" s="129" t="str">
        <f>IF('SBSA Eff Conc'!N53="", " ", 'SBSA Eff Conc'!$D53*'SBSA Eff Conc'!N53*3.78)</f>
        <v xml:space="preserve"> </v>
      </c>
      <c r="O53" s="129" t="str">
        <f>IF('SBSA Eff Conc'!O53="", " ", 'SBSA Eff Conc'!$D53*'SBSA Eff Conc'!O53*3.78)</f>
        <v xml:space="preserve"> </v>
      </c>
      <c r="P53" s="129" t="str">
        <f>IF('SBSA Eff Conc'!P53="", " ", 'SBSA Eff Conc'!$E53*'SBSA Eff Conc'!P53*3.78)</f>
        <v xml:space="preserve"> </v>
      </c>
      <c r="Q53" s="129" t="str">
        <f>IF('SBSA Eff Conc'!U53="", " ", 'SBSA Eff Conc'!$D53*'SBSA Eff Conc'!U53*3.78)</f>
        <v xml:space="preserve"> </v>
      </c>
    </row>
    <row r="54" spans="1:17" x14ac:dyDescent="0.25">
      <c r="A54" s="110">
        <f>'SBSA Eff Conc'!A54</f>
        <v>0</v>
      </c>
      <c r="B54" s="44">
        <f>'SBSA Eff Conc'!B54</f>
        <v>0</v>
      </c>
      <c r="C54" s="65">
        <f>'SBSA Eff Conc'!C54</f>
        <v>0</v>
      </c>
      <c r="D54" s="124">
        <f>'SBSA Eff Conc'!D54</f>
        <v>0</v>
      </c>
      <c r="E54" s="124">
        <f>'SBSA Eff Conc'!E54</f>
        <v>0</v>
      </c>
      <c r="F54" s="129" t="str">
        <f>IF(OR('SBSA Eff Conc'!F54=0,'SBSA Eff Conc'!F54=""), " ", 'SBSA Eff Conc'!$D54*'SBSA Eff Conc'!F54*3.78)</f>
        <v xml:space="preserve"> </v>
      </c>
      <c r="G54" s="129" t="str">
        <f>IF(OR('SBSA Eff Conc'!G54=0,'SBSA Eff Conc'!G54=""), " ", 'SBSA Eff Conc'!$D54*'SBSA Eff Conc'!G54*3.78)</f>
        <v xml:space="preserve"> </v>
      </c>
      <c r="H54" s="129" t="str">
        <f>IF('SBSA Eff Conc'!H54="", " ", 'SBSA Eff Conc'!$D54*'SBSA Eff Conc'!H54*3.78)</f>
        <v xml:space="preserve"> </v>
      </c>
      <c r="I54" s="129" t="str">
        <f>IF('SBSA Eff Conc'!I54="", " ", 'SBSA Eff Conc'!$D54*'SBSA Eff Conc'!I54*3.78)</f>
        <v xml:space="preserve"> </v>
      </c>
      <c r="J54" s="129" t="str">
        <f>IF('SBSA Eff Conc'!J54="", " ", 'SBSA Eff Conc'!$D54*'SBSA Eff Conc'!J54*3.78)</f>
        <v xml:space="preserve"> </v>
      </c>
      <c r="K54" s="129" t="str">
        <f>IF('SBSA Eff Conc'!K54="", " ", 'SBSA Eff Conc'!$D54*'SBSA Eff Conc'!K54*3.78)</f>
        <v xml:space="preserve"> </v>
      </c>
      <c r="L54" s="129" t="str">
        <f>IF('SBSA Eff Conc'!L54="", " ", 'SBSA Eff Conc'!$D54*'SBSA Eff Conc'!L54*3.78)</f>
        <v xml:space="preserve"> </v>
      </c>
      <c r="M54" s="129" t="str">
        <f>IF('SBSA Eff Conc'!M54="", " ", 'SBSA Eff Conc'!$D54*'SBSA Eff Conc'!M54*3.78)</f>
        <v xml:space="preserve"> </v>
      </c>
      <c r="N54" s="129" t="str">
        <f>IF('SBSA Eff Conc'!N54="", " ", 'SBSA Eff Conc'!$D54*'SBSA Eff Conc'!N54*3.78)</f>
        <v xml:space="preserve"> </v>
      </c>
      <c r="O54" s="129" t="str">
        <f>IF('SBSA Eff Conc'!O54="", " ", 'SBSA Eff Conc'!$D54*'SBSA Eff Conc'!O54*3.78)</f>
        <v xml:space="preserve"> </v>
      </c>
      <c r="P54" s="129" t="str">
        <f>IF('SBSA Eff Conc'!P54="", " ", 'SBSA Eff Conc'!$E54*'SBSA Eff Conc'!P54*3.78)</f>
        <v xml:space="preserve"> </v>
      </c>
      <c r="Q54" s="129" t="str">
        <f>IF('SBSA Eff Conc'!U54="", " ", 'SBSA Eff Conc'!$D54*'SBSA Eff Conc'!U54*3.78)</f>
        <v xml:space="preserve"> </v>
      </c>
    </row>
    <row r="55" spans="1:17" x14ac:dyDescent="0.25">
      <c r="A55" s="110">
        <f>'SBSA Eff Conc'!A55</f>
        <v>0</v>
      </c>
      <c r="B55" s="44">
        <f>'SBSA Eff Conc'!B55</f>
        <v>0</v>
      </c>
      <c r="C55" s="65">
        <f>'SBSA Eff Conc'!C55</f>
        <v>0</v>
      </c>
      <c r="D55" s="124">
        <f>'SBSA Eff Conc'!D55</f>
        <v>0</v>
      </c>
      <c r="E55" s="124">
        <f>'SBSA Eff Conc'!E55</f>
        <v>0</v>
      </c>
      <c r="F55" s="129" t="str">
        <f>IF(OR('SBSA Eff Conc'!F55=0,'SBSA Eff Conc'!F55=""), " ", 'SBSA Eff Conc'!$D55*'SBSA Eff Conc'!F55*3.78)</f>
        <v xml:space="preserve"> </v>
      </c>
      <c r="G55" s="129" t="str">
        <f>IF(OR('SBSA Eff Conc'!G55=0,'SBSA Eff Conc'!G55=""), " ", 'SBSA Eff Conc'!$D55*'SBSA Eff Conc'!G55*3.78)</f>
        <v xml:space="preserve"> </v>
      </c>
      <c r="H55" s="129" t="str">
        <f>IF('SBSA Eff Conc'!H55="", " ", 'SBSA Eff Conc'!$D55*'SBSA Eff Conc'!H55*3.78)</f>
        <v xml:space="preserve"> </v>
      </c>
      <c r="I55" s="129" t="str">
        <f>IF('SBSA Eff Conc'!I55="", " ", 'SBSA Eff Conc'!$D55*'SBSA Eff Conc'!I55*3.78)</f>
        <v xml:space="preserve"> </v>
      </c>
      <c r="J55" s="129" t="str">
        <f>IF('SBSA Eff Conc'!J55="", " ", 'SBSA Eff Conc'!$D55*'SBSA Eff Conc'!J55*3.78)</f>
        <v xml:space="preserve"> </v>
      </c>
      <c r="K55" s="129" t="str">
        <f>IF('SBSA Eff Conc'!K55="", " ", 'SBSA Eff Conc'!$D55*'SBSA Eff Conc'!K55*3.78)</f>
        <v xml:space="preserve"> </v>
      </c>
      <c r="L55" s="129" t="str">
        <f>IF('SBSA Eff Conc'!L55="", " ", 'SBSA Eff Conc'!$D55*'SBSA Eff Conc'!L55*3.78)</f>
        <v xml:space="preserve"> </v>
      </c>
      <c r="M55" s="129" t="str">
        <f>IF('SBSA Eff Conc'!M55="", " ", 'SBSA Eff Conc'!$D55*'SBSA Eff Conc'!M55*3.78)</f>
        <v xml:space="preserve"> </v>
      </c>
      <c r="N55" s="129" t="str">
        <f>IF('SBSA Eff Conc'!N55="", " ", 'SBSA Eff Conc'!$D55*'SBSA Eff Conc'!N55*3.78)</f>
        <v xml:space="preserve"> </v>
      </c>
      <c r="O55" s="129" t="str">
        <f>IF('SBSA Eff Conc'!O55="", " ", 'SBSA Eff Conc'!$D55*'SBSA Eff Conc'!O55*3.78)</f>
        <v xml:space="preserve"> </v>
      </c>
      <c r="P55" s="129" t="str">
        <f>IF('SBSA Eff Conc'!P55="", " ", 'SBSA Eff Conc'!$E55*'SBSA Eff Conc'!P55*3.78)</f>
        <v xml:space="preserve"> </v>
      </c>
      <c r="Q55" s="129" t="str">
        <f>IF('SBSA Eff Conc'!U55="", " ", 'SBSA Eff Conc'!$D55*'SBSA Eff Conc'!U55*3.78)</f>
        <v xml:space="preserve"> </v>
      </c>
    </row>
    <row r="56" spans="1:17" x14ac:dyDescent="0.25">
      <c r="A56" s="110">
        <f>'SBSA Eff Conc'!A56</f>
        <v>0</v>
      </c>
      <c r="B56" s="44">
        <f>'SBSA Eff Conc'!B56</f>
        <v>0</v>
      </c>
      <c r="C56" s="65">
        <f>'SBSA Eff Conc'!C56</f>
        <v>0</v>
      </c>
      <c r="D56" s="124">
        <f>'SBSA Eff Conc'!D56</f>
        <v>0</v>
      </c>
      <c r="E56" s="124">
        <f>'SBSA Eff Conc'!E56</f>
        <v>0</v>
      </c>
      <c r="F56" s="129" t="str">
        <f>IF(OR('SBSA Eff Conc'!F56=0,'SBSA Eff Conc'!F56=""), " ", 'SBSA Eff Conc'!$D56*'SBSA Eff Conc'!F56*3.78)</f>
        <v xml:space="preserve"> </v>
      </c>
      <c r="G56" s="129" t="str">
        <f>IF(OR('SBSA Eff Conc'!G56=0,'SBSA Eff Conc'!G56=""), " ", 'SBSA Eff Conc'!$D56*'SBSA Eff Conc'!G56*3.78)</f>
        <v xml:space="preserve"> </v>
      </c>
      <c r="H56" s="129" t="str">
        <f>IF('SBSA Eff Conc'!H56="", " ", 'SBSA Eff Conc'!$D56*'SBSA Eff Conc'!H56*3.78)</f>
        <v xml:space="preserve"> </v>
      </c>
      <c r="I56" s="129" t="str">
        <f>IF('SBSA Eff Conc'!I56="", " ", 'SBSA Eff Conc'!$D56*'SBSA Eff Conc'!I56*3.78)</f>
        <v xml:space="preserve"> </v>
      </c>
      <c r="J56" s="129" t="str">
        <f>IF('SBSA Eff Conc'!J56="", " ", 'SBSA Eff Conc'!$D56*'SBSA Eff Conc'!J56*3.78)</f>
        <v xml:space="preserve"> </v>
      </c>
      <c r="K56" s="129" t="str">
        <f>IF('SBSA Eff Conc'!K56="", " ", 'SBSA Eff Conc'!$D56*'SBSA Eff Conc'!K56*3.78)</f>
        <v xml:space="preserve"> </v>
      </c>
      <c r="L56" s="129" t="str">
        <f>IF('SBSA Eff Conc'!L56="", " ", 'SBSA Eff Conc'!$D56*'SBSA Eff Conc'!L56*3.78)</f>
        <v xml:space="preserve"> </v>
      </c>
      <c r="M56" s="129" t="str">
        <f>IF('SBSA Eff Conc'!M56="", " ", 'SBSA Eff Conc'!$D56*'SBSA Eff Conc'!M56*3.78)</f>
        <v xml:space="preserve"> </v>
      </c>
      <c r="N56" s="129" t="str">
        <f>IF('SBSA Eff Conc'!N56="", " ", 'SBSA Eff Conc'!$D56*'SBSA Eff Conc'!N56*3.78)</f>
        <v xml:space="preserve"> </v>
      </c>
      <c r="O56" s="129" t="str">
        <f>IF('SBSA Eff Conc'!O56="", " ", 'SBSA Eff Conc'!$D56*'SBSA Eff Conc'!O56*3.78)</f>
        <v xml:space="preserve"> </v>
      </c>
      <c r="P56" s="129" t="str">
        <f>IF('SBSA Eff Conc'!P56="", " ", 'SBSA Eff Conc'!$E56*'SBSA Eff Conc'!P56*3.78)</f>
        <v xml:space="preserve"> </v>
      </c>
      <c r="Q56" s="129" t="str">
        <f>IF('SBSA Eff Conc'!U56="", " ", 'SBSA Eff Conc'!$D56*'SBSA Eff Conc'!U56*3.78)</f>
        <v xml:space="preserve"> </v>
      </c>
    </row>
    <row r="57" spans="1:17" x14ac:dyDescent="0.25">
      <c r="A57" s="110">
        <f>'SBSA Eff Conc'!A57</f>
        <v>0</v>
      </c>
      <c r="B57" s="44">
        <f>'SBSA Eff Conc'!B57</f>
        <v>0</v>
      </c>
      <c r="C57" s="65">
        <f>'SBSA Eff Conc'!C57</f>
        <v>0</v>
      </c>
      <c r="D57" s="124">
        <f>'SBSA Eff Conc'!D57</f>
        <v>0</v>
      </c>
      <c r="E57" s="124">
        <f>'SBSA Eff Conc'!E57</f>
        <v>0</v>
      </c>
      <c r="F57" s="129" t="str">
        <f>IF(OR('SBSA Eff Conc'!F57=0,'SBSA Eff Conc'!F57=""), " ", 'SBSA Eff Conc'!$D57*'SBSA Eff Conc'!F57*3.78)</f>
        <v xml:space="preserve"> </v>
      </c>
      <c r="G57" s="129" t="str">
        <f>IF(OR('SBSA Eff Conc'!G57=0,'SBSA Eff Conc'!G57=""), " ", 'SBSA Eff Conc'!$D57*'SBSA Eff Conc'!G57*3.78)</f>
        <v xml:space="preserve"> </v>
      </c>
      <c r="H57" s="129" t="str">
        <f>IF('SBSA Eff Conc'!H57="", " ", 'SBSA Eff Conc'!$D57*'SBSA Eff Conc'!H57*3.78)</f>
        <v xml:space="preserve"> </v>
      </c>
      <c r="I57" s="129" t="str">
        <f>IF('SBSA Eff Conc'!I57="", " ", 'SBSA Eff Conc'!$D57*'SBSA Eff Conc'!I57*3.78)</f>
        <v xml:space="preserve"> </v>
      </c>
      <c r="J57" s="129" t="str">
        <f>IF('SBSA Eff Conc'!J57="", " ", 'SBSA Eff Conc'!$D57*'SBSA Eff Conc'!J57*3.78)</f>
        <v xml:space="preserve"> </v>
      </c>
      <c r="K57" s="129" t="str">
        <f>IF('SBSA Eff Conc'!K57="", " ", 'SBSA Eff Conc'!$D57*'SBSA Eff Conc'!K57*3.78)</f>
        <v xml:space="preserve"> </v>
      </c>
      <c r="L57" s="129" t="str">
        <f>IF('SBSA Eff Conc'!L57="", " ", 'SBSA Eff Conc'!$D57*'SBSA Eff Conc'!L57*3.78)</f>
        <v xml:space="preserve"> </v>
      </c>
      <c r="M57" s="129" t="str">
        <f>IF('SBSA Eff Conc'!M57="", " ", 'SBSA Eff Conc'!$D57*'SBSA Eff Conc'!M57*3.78)</f>
        <v xml:space="preserve"> </v>
      </c>
      <c r="N57" s="129" t="str">
        <f>IF('SBSA Eff Conc'!N57="", " ", 'SBSA Eff Conc'!$D57*'SBSA Eff Conc'!N57*3.78)</f>
        <v xml:space="preserve"> </v>
      </c>
      <c r="O57" s="129" t="str">
        <f>IF('SBSA Eff Conc'!O57="", " ", 'SBSA Eff Conc'!$D57*'SBSA Eff Conc'!O57*3.78)</f>
        <v xml:space="preserve"> </v>
      </c>
      <c r="P57" s="129" t="str">
        <f>IF('SBSA Eff Conc'!P57="", " ", 'SBSA Eff Conc'!$E57*'SBSA Eff Conc'!P57*3.78)</f>
        <v xml:space="preserve"> </v>
      </c>
      <c r="Q57" s="129" t="str">
        <f>IF('SBSA Eff Conc'!U57="", " ", 'SBSA Eff Conc'!$D57*'SBSA Eff Conc'!U57*3.78)</f>
        <v xml:space="preserve"> </v>
      </c>
    </row>
    <row r="58" spans="1:17" x14ac:dyDescent="0.25">
      <c r="A58" s="110">
        <f>'SBSA Eff Conc'!A58</f>
        <v>0</v>
      </c>
      <c r="B58" s="44">
        <f>'SBSA Eff Conc'!B58</f>
        <v>0</v>
      </c>
      <c r="C58" s="65">
        <f>'SBSA Eff Conc'!C58</f>
        <v>0</v>
      </c>
      <c r="D58" s="124">
        <f>'SBSA Eff Conc'!D58</f>
        <v>0</v>
      </c>
      <c r="E58" s="124">
        <f>'SBSA Eff Conc'!E58</f>
        <v>0</v>
      </c>
      <c r="F58" s="129" t="str">
        <f>IF(OR('SBSA Eff Conc'!F58=0,'SBSA Eff Conc'!F58=""), " ", 'SBSA Eff Conc'!$D58*'SBSA Eff Conc'!F58*3.78)</f>
        <v xml:space="preserve"> </v>
      </c>
      <c r="G58" s="129" t="str">
        <f>IF(OR('SBSA Eff Conc'!G58=0,'SBSA Eff Conc'!G58=""), " ", 'SBSA Eff Conc'!$D58*'SBSA Eff Conc'!G58*3.78)</f>
        <v xml:space="preserve"> </v>
      </c>
      <c r="H58" s="129" t="str">
        <f>IF('SBSA Eff Conc'!H58="", " ", 'SBSA Eff Conc'!$D58*'SBSA Eff Conc'!H58*3.78)</f>
        <v xml:space="preserve"> </v>
      </c>
      <c r="I58" s="129" t="str">
        <f>IF('SBSA Eff Conc'!I58="", " ", 'SBSA Eff Conc'!$D58*'SBSA Eff Conc'!I58*3.78)</f>
        <v xml:space="preserve"> </v>
      </c>
      <c r="J58" s="129" t="str">
        <f>IF('SBSA Eff Conc'!J58="", " ", 'SBSA Eff Conc'!$D58*'SBSA Eff Conc'!J58*3.78)</f>
        <v xml:space="preserve"> </v>
      </c>
      <c r="K58" s="129" t="str">
        <f>IF('SBSA Eff Conc'!K58="", " ", 'SBSA Eff Conc'!$D58*'SBSA Eff Conc'!K58*3.78)</f>
        <v xml:space="preserve"> </v>
      </c>
      <c r="L58" s="129" t="str">
        <f>IF('SBSA Eff Conc'!L58="", " ", 'SBSA Eff Conc'!$D58*'SBSA Eff Conc'!L58*3.78)</f>
        <v xml:space="preserve"> </v>
      </c>
      <c r="M58" s="129" t="str">
        <f>IF('SBSA Eff Conc'!M58="", " ", 'SBSA Eff Conc'!$D58*'SBSA Eff Conc'!M58*3.78)</f>
        <v xml:space="preserve"> </v>
      </c>
      <c r="N58" s="129" t="str">
        <f>IF('SBSA Eff Conc'!N58="", " ", 'SBSA Eff Conc'!$D58*'SBSA Eff Conc'!N58*3.78)</f>
        <v xml:space="preserve"> </v>
      </c>
      <c r="O58" s="129" t="str">
        <f>IF('SBSA Eff Conc'!O58="", " ", 'SBSA Eff Conc'!$D58*'SBSA Eff Conc'!O58*3.78)</f>
        <v xml:space="preserve"> </v>
      </c>
      <c r="P58" s="129" t="str">
        <f>IF('SBSA Eff Conc'!P58="", " ", 'SBSA Eff Conc'!$E58*'SBSA Eff Conc'!P58*3.78)</f>
        <v xml:space="preserve"> </v>
      </c>
      <c r="Q58" s="129" t="str">
        <f>IF('SBSA Eff Conc'!U58="", " ", 'SBSA Eff Conc'!$D58*'SBSA Eff Conc'!U58*3.78)</f>
        <v xml:space="preserve"> </v>
      </c>
    </row>
    <row r="59" spans="1:17" ht="15" customHeight="1" x14ac:dyDescent="0.25">
      <c r="A59" s="110">
        <f>'SBSA Eff Conc'!A59</f>
        <v>0</v>
      </c>
      <c r="B59" s="44">
        <f>'SBSA Eff Conc'!B59</f>
        <v>0</v>
      </c>
      <c r="C59" s="65">
        <f>'SBSA Eff Conc'!C59</f>
        <v>0</v>
      </c>
      <c r="D59" s="124">
        <f>'SBSA Eff Conc'!D59</f>
        <v>0</v>
      </c>
      <c r="E59" s="124">
        <f>'SBSA Eff Conc'!E59</f>
        <v>0</v>
      </c>
      <c r="F59" s="129" t="str">
        <f>IF(OR('SBSA Eff Conc'!F59=0,'SBSA Eff Conc'!F59=""), " ", 'SBSA Eff Conc'!$D59*'SBSA Eff Conc'!F59*3.78)</f>
        <v xml:space="preserve"> </v>
      </c>
      <c r="G59" s="129" t="str">
        <f>IF(OR('SBSA Eff Conc'!G59=0,'SBSA Eff Conc'!G59=""), " ", 'SBSA Eff Conc'!$D59*'SBSA Eff Conc'!G59*3.78)</f>
        <v xml:space="preserve"> </v>
      </c>
      <c r="H59" s="129" t="str">
        <f>IF('SBSA Eff Conc'!H59="", " ", 'SBSA Eff Conc'!$D59*'SBSA Eff Conc'!H59*3.78)</f>
        <v xml:space="preserve"> </v>
      </c>
      <c r="I59" s="129" t="str">
        <f>IF('SBSA Eff Conc'!I59="", " ", 'SBSA Eff Conc'!$D59*'SBSA Eff Conc'!I59*3.78)</f>
        <v xml:space="preserve"> </v>
      </c>
      <c r="J59" s="129" t="str">
        <f>IF('SBSA Eff Conc'!J59="", " ", 'SBSA Eff Conc'!$D59*'SBSA Eff Conc'!J59*3.78)</f>
        <v xml:space="preserve"> </v>
      </c>
      <c r="K59" s="129" t="str">
        <f>IF('SBSA Eff Conc'!K59="", " ", 'SBSA Eff Conc'!$D59*'SBSA Eff Conc'!K59*3.78)</f>
        <v xml:space="preserve"> </v>
      </c>
      <c r="L59" s="129" t="str">
        <f>IF('SBSA Eff Conc'!L59="", " ", 'SBSA Eff Conc'!$D59*'SBSA Eff Conc'!L59*3.78)</f>
        <v xml:space="preserve"> </v>
      </c>
      <c r="M59" s="129" t="str">
        <f>IF('SBSA Eff Conc'!M59="", " ", 'SBSA Eff Conc'!$D59*'SBSA Eff Conc'!M59*3.78)</f>
        <v xml:space="preserve"> </v>
      </c>
      <c r="N59" s="129" t="str">
        <f>IF('SBSA Eff Conc'!N59="", " ", 'SBSA Eff Conc'!$D59*'SBSA Eff Conc'!N59*3.78)</f>
        <v xml:space="preserve"> </v>
      </c>
      <c r="O59" s="129" t="str">
        <f>IF('SBSA Eff Conc'!O59="", " ", 'SBSA Eff Conc'!$D59*'SBSA Eff Conc'!O59*3.78)</f>
        <v xml:space="preserve"> </v>
      </c>
      <c r="P59" s="129" t="str">
        <f>IF('SBSA Eff Conc'!P59="", " ", 'SBSA Eff Conc'!$E59*'SBSA Eff Conc'!P59*3.78)</f>
        <v xml:space="preserve"> </v>
      </c>
      <c r="Q59" s="129" t="str">
        <f>IF('SBSA Eff Conc'!U59="", " ", 'SBSA Eff Conc'!$D59*'SBSA Eff Conc'!U59*3.78)</f>
        <v xml:space="preserve"> </v>
      </c>
    </row>
    <row r="60" spans="1:17" x14ac:dyDescent="0.25">
      <c r="A60" s="110">
        <f>'SBSA Eff Conc'!A60</f>
        <v>0</v>
      </c>
      <c r="B60" s="44">
        <f>'SBSA Eff Conc'!B60</f>
        <v>0</v>
      </c>
      <c r="C60" s="65">
        <f>'SBSA Eff Conc'!C60</f>
        <v>0</v>
      </c>
      <c r="D60" s="124">
        <f>'SBSA Eff Conc'!D60</f>
        <v>0</v>
      </c>
      <c r="E60" s="124">
        <f>'SBSA Eff Conc'!E60</f>
        <v>0</v>
      </c>
      <c r="F60" s="129" t="str">
        <f>IF(OR('SBSA Eff Conc'!F60=0,'SBSA Eff Conc'!F60=""), " ", 'SBSA Eff Conc'!$D60*'SBSA Eff Conc'!F60*3.78)</f>
        <v xml:space="preserve"> </v>
      </c>
      <c r="G60" s="129" t="str">
        <f>IF(OR('SBSA Eff Conc'!G60=0,'SBSA Eff Conc'!G60=""), " ", 'SBSA Eff Conc'!$D60*'SBSA Eff Conc'!G60*3.78)</f>
        <v xml:space="preserve"> </v>
      </c>
      <c r="H60" s="129" t="str">
        <f>IF('SBSA Eff Conc'!H60="", " ", 'SBSA Eff Conc'!$D60*'SBSA Eff Conc'!H60*3.78)</f>
        <v xml:space="preserve"> </v>
      </c>
      <c r="I60" s="129" t="str">
        <f>IF('SBSA Eff Conc'!I60="", " ", 'SBSA Eff Conc'!$D60*'SBSA Eff Conc'!I60*3.78)</f>
        <v xml:space="preserve"> </v>
      </c>
      <c r="J60" s="129" t="str">
        <f>IF('SBSA Eff Conc'!J60="", " ", 'SBSA Eff Conc'!$D60*'SBSA Eff Conc'!J60*3.78)</f>
        <v xml:space="preserve"> </v>
      </c>
      <c r="K60" s="129" t="str">
        <f>IF('SBSA Eff Conc'!K60="", " ", 'SBSA Eff Conc'!$D60*'SBSA Eff Conc'!K60*3.78)</f>
        <v xml:space="preserve"> </v>
      </c>
      <c r="L60" s="129" t="str">
        <f>IF('SBSA Eff Conc'!L60="", " ", 'SBSA Eff Conc'!$D60*'SBSA Eff Conc'!L60*3.78)</f>
        <v xml:space="preserve"> </v>
      </c>
      <c r="M60" s="129" t="str">
        <f>IF('SBSA Eff Conc'!M60="", " ", 'SBSA Eff Conc'!$D60*'SBSA Eff Conc'!M60*3.78)</f>
        <v xml:space="preserve"> </v>
      </c>
      <c r="N60" s="129" t="str">
        <f>IF('SBSA Eff Conc'!N60="", " ", 'SBSA Eff Conc'!$D60*'SBSA Eff Conc'!N60*3.78)</f>
        <v xml:space="preserve"> </v>
      </c>
      <c r="O60" s="129" t="str">
        <f>IF('SBSA Eff Conc'!O60="", " ", 'SBSA Eff Conc'!$D60*'SBSA Eff Conc'!O60*3.78)</f>
        <v xml:space="preserve"> </v>
      </c>
      <c r="P60" s="129" t="str">
        <f>IF('SBSA Eff Conc'!P60="", " ", 'SBSA Eff Conc'!$E60*'SBSA Eff Conc'!P60*3.78)</f>
        <v xml:space="preserve"> </v>
      </c>
      <c r="Q60" s="129" t="str">
        <f>IF('SBSA Eff Conc'!U60="", " ", 'SBSA Eff Conc'!$D60*'SBSA Eff Conc'!U60*3.78)</f>
        <v xml:space="preserve"> </v>
      </c>
    </row>
    <row r="61" spans="1:17" x14ac:dyDescent="0.25">
      <c r="A61" s="110">
        <f>'SBSA Eff Conc'!A61</f>
        <v>0</v>
      </c>
      <c r="B61" s="44">
        <f>'SBSA Eff Conc'!B61</f>
        <v>0</v>
      </c>
      <c r="C61" s="65">
        <f>'SBSA Eff Conc'!C61</f>
        <v>0</v>
      </c>
      <c r="D61" s="124">
        <f>'SBSA Eff Conc'!D61</f>
        <v>0</v>
      </c>
      <c r="E61" s="124">
        <f>'SBSA Eff Conc'!E61</f>
        <v>0</v>
      </c>
      <c r="F61" s="129" t="str">
        <f>IF(OR('SBSA Eff Conc'!F61=0,'SBSA Eff Conc'!F61=""), " ", 'SBSA Eff Conc'!$D61*'SBSA Eff Conc'!F61*3.78)</f>
        <v xml:space="preserve"> </v>
      </c>
      <c r="G61" s="129" t="str">
        <f>IF(OR('SBSA Eff Conc'!G61=0,'SBSA Eff Conc'!G61=""), " ", 'SBSA Eff Conc'!$D61*'SBSA Eff Conc'!G61*3.78)</f>
        <v xml:space="preserve"> </v>
      </c>
      <c r="H61" s="129" t="str">
        <f>IF('SBSA Eff Conc'!H61="", " ", 'SBSA Eff Conc'!$D61*'SBSA Eff Conc'!H61*3.78)</f>
        <v xml:space="preserve"> </v>
      </c>
      <c r="I61" s="129" t="str">
        <f>IF('SBSA Eff Conc'!I61="", " ", 'SBSA Eff Conc'!$D61*'SBSA Eff Conc'!I61*3.78)</f>
        <v xml:space="preserve"> </v>
      </c>
      <c r="J61" s="129" t="str">
        <f>IF('SBSA Eff Conc'!J61="", " ", 'SBSA Eff Conc'!$D61*'SBSA Eff Conc'!J61*3.78)</f>
        <v xml:space="preserve"> </v>
      </c>
      <c r="K61" s="129" t="str">
        <f>IF('SBSA Eff Conc'!K61="", " ", 'SBSA Eff Conc'!$D61*'SBSA Eff Conc'!K61*3.78)</f>
        <v xml:space="preserve"> </v>
      </c>
      <c r="L61" s="129" t="str">
        <f>IF('SBSA Eff Conc'!L61="", " ", 'SBSA Eff Conc'!$D61*'SBSA Eff Conc'!L61*3.78)</f>
        <v xml:space="preserve"> </v>
      </c>
      <c r="M61" s="129" t="str">
        <f>IF('SBSA Eff Conc'!M61="", " ", 'SBSA Eff Conc'!$D61*'SBSA Eff Conc'!M61*3.78)</f>
        <v xml:space="preserve"> </v>
      </c>
      <c r="N61" s="129" t="str">
        <f>IF('SBSA Eff Conc'!N61="", " ", 'SBSA Eff Conc'!$D61*'SBSA Eff Conc'!N61*3.78)</f>
        <v xml:space="preserve"> </v>
      </c>
      <c r="O61" s="129" t="str">
        <f>IF('SBSA Eff Conc'!O61="", " ", 'SBSA Eff Conc'!$D61*'SBSA Eff Conc'!O61*3.78)</f>
        <v xml:space="preserve"> </v>
      </c>
      <c r="P61" s="129" t="str">
        <f>IF('SBSA Eff Conc'!P61="", " ", 'SBSA Eff Conc'!$E61*'SBSA Eff Conc'!P61*3.78)</f>
        <v xml:space="preserve"> </v>
      </c>
      <c r="Q61" s="129" t="str">
        <f>IF('SBSA Eff Conc'!U61="", " ", 'SBSA Eff Conc'!$D61*'SBSA Eff Conc'!U61*3.78)</f>
        <v xml:space="preserve"> </v>
      </c>
    </row>
    <row r="62" spans="1:17" x14ac:dyDescent="0.25">
      <c r="A62" s="110">
        <f>'SBSA Eff Conc'!A62</f>
        <v>0</v>
      </c>
      <c r="B62" s="44">
        <f>'SBSA Eff Conc'!B62</f>
        <v>0</v>
      </c>
      <c r="C62" s="65">
        <f>'SBSA Eff Conc'!C62</f>
        <v>0</v>
      </c>
      <c r="D62" s="124">
        <f>'SBSA Eff Conc'!D62</f>
        <v>0</v>
      </c>
      <c r="E62" s="124">
        <f>'SBSA Eff Conc'!E62</f>
        <v>0</v>
      </c>
      <c r="F62" s="129" t="str">
        <f>IF(OR('SBSA Eff Conc'!F62=0,'SBSA Eff Conc'!F62=""), " ", 'SBSA Eff Conc'!$D62*'SBSA Eff Conc'!F62*3.78)</f>
        <v xml:space="preserve"> </v>
      </c>
      <c r="G62" s="129" t="str">
        <f>IF(OR('SBSA Eff Conc'!G62=0,'SBSA Eff Conc'!G62=""), " ", 'SBSA Eff Conc'!$D62*'SBSA Eff Conc'!G62*3.78)</f>
        <v xml:space="preserve"> </v>
      </c>
      <c r="H62" s="129" t="str">
        <f>IF('SBSA Eff Conc'!H62="", " ", 'SBSA Eff Conc'!$D62*'SBSA Eff Conc'!H62*3.78)</f>
        <v xml:space="preserve"> </v>
      </c>
      <c r="I62" s="129" t="str">
        <f>IF('SBSA Eff Conc'!I62="", " ", 'SBSA Eff Conc'!$D62*'SBSA Eff Conc'!I62*3.78)</f>
        <v xml:space="preserve"> </v>
      </c>
      <c r="J62" s="129" t="str">
        <f>IF('SBSA Eff Conc'!J62="", " ", 'SBSA Eff Conc'!$D62*'SBSA Eff Conc'!J62*3.78)</f>
        <v xml:space="preserve"> </v>
      </c>
      <c r="K62" s="129" t="str">
        <f>IF('SBSA Eff Conc'!K62="", " ", 'SBSA Eff Conc'!$D62*'SBSA Eff Conc'!K62*3.78)</f>
        <v xml:space="preserve"> </v>
      </c>
      <c r="L62" s="129" t="str">
        <f>IF('SBSA Eff Conc'!L62="", " ", 'SBSA Eff Conc'!$D62*'SBSA Eff Conc'!L62*3.78)</f>
        <v xml:space="preserve"> </v>
      </c>
      <c r="M62" s="129" t="str">
        <f>IF('SBSA Eff Conc'!M62="", " ", 'SBSA Eff Conc'!$D62*'SBSA Eff Conc'!M62*3.78)</f>
        <v xml:space="preserve"> </v>
      </c>
      <c r="N62" s="129" t="str">
        <f>IF('SBSA Eff Conc'!N62="", " ", 'SBSA Eff Conc'!$D62*'SBSA Eff Conc'!N62*3.78)</f>
        <v xml:space="preserve"> </v>
      </c>
      <c r="O62" s="129" t="str">
        <f>IF('SBSA Eff Conc'!O62="", " ", 'SBSA Eff Conc'!$D62*'SBSA Eff Conc'!O62*3.78)</f>
        <v xml:space="preserve"> </v>
      </c>
      <c r="P62" s="129" t="str">
        <f>IF('SBSA Eff Conc'!P62="", " ", 'SBSA Eff Conc'!$E62*'SBSA Eff Conc'!P62*3.78)</f>
        <v xml:space="preserve"> </v>
      </c>
      <c r="Q62" s="129" t="str">
        <f>IF('SBSA Eff Conc'!U62="", " ", 'SBSA Eff Conc'!$D62*'SBSA Eff Conc'!U62*3.78)</f>
        <v xml:space="preserve"> </v>
      </c>
    </row>
    <row r="63" spans="1:17" x14ac:dyDescent="0.25">
      <c r="A63" s="110">
        <f>'SBSA Eff Conc'!A63</f>
        <v>0</v>
      </c>
      <c r="B63" s="44">
        <f>'SBSA Eff Conc'!B63</f>
        <v>0</v>
      </c>
      <c r="C63" s="65">
        <f>'SBSA Eff Conc'!C63</f>
        <v>0</v>
      </c>
      <c r="D63" s="124">
        <f>'SBSA Eff Conc'!D63</f>
        <v>0</v>
      </c>
      <c r="E63" s="124">
        <f>'SBSA Eff Conc'!E63</f>
        <v>0</v>
      </c>
      <c r="F63" s="129" t="str">
        <f>IF(OR('SBSA Eff Conc'!F63=0,'SBSA Eff Conc'!F63=""), " ", 'SBSA Eff Conc'!$D63*'SBSA Eff Conc'!F63*3.78)</f>
        <v xml:space="preserve"> </v>
      </c>
      <c r="G63" s="129" t="str">
        <f>IF(OR('SBSA Eff Conc'!G63=0,'SBSA Eff Conc'!G63=""), " ", 'SBSA Eff Conc'!$D63*'SBSA Eff Conc'!G63*3.78)</f>
        <v xml:space="preserve"> </v>
      </c>
      <c r="H63" s="129" t="str">
        <f>IF('SBSA Eff Conc'!H63="", " ", 'SBSA Eff Conc'!$D63*'SBSA Eff Conc'!H63*3.78)</f>
        <v xml:space="preserve"> </v>
      </c>
      <c r="I63" s="129" t="str">
        <f>IF('SBSA Eff Conc'!I63="", " ", 'SBSA Eff Conc'!$D63*'SBSA Eff Conc'!I63*3.78)</f>
        <v xml:space="preserve"> </v>
      </c>
      <c r="J63" s="129" t="str">
        <f>IF('SBSA Eff Conc'!J63="", " ", 'SBSA Eff Conc'!$D63*'SBSA Eff Conc'!J63*3.78)</f>
        <v xml:space="preserve"> </v>
      </c>
      <c r="K63" s="129" t="str">
        <f>IF('SBSA Eff Conc'!K63="", " ", 'SBSA Eff Conc'!$D63*'SBSA Eff Conc'!K63*3.78)</f>
        <v xml:space="preserve"> </v>
      </c>
      <c r="L63" s="129" t="str">
        <f>IF('SBSA Eff Conc'!L63="", " ", 'SBSA Eff Conc'!$D63*'SBSA Eff Conc'!L63*3.78)</f>
        <v xml:space="preserve"> </v>
      </c>
      <c r="M63" s="129" t="str">
        <f>IF('SBSA Eff Conc'!M63="", " ", 'SBSA Eff Conc'!$D63*'SBSA Eff Conc'!M63*3.78)</f>
        <v xml:space="preserve"> </v>
      </c>
      <c r="N63" s="129" t="str">
        <f>IF('SBSA Eff Conc'!N63="", " ", 'SBSA Eff Conc'!$D63*'SBSA Eff Conc'!N63*3.78)</f>
        <v xml:space="preserve"> </v>
      </c>
      <c r="O63" s="129" t="str">
        <f>IF('SBSA Eff Conc'!O63="", " ", 'SBSA Eff Conc'!$D63*'SBSA Eff Conc'!O63*3.78)</f>
        <v xml:space="preserve"> </v>
      </c>
      <c r="P63" s="129" t="str">
        <f>IF('SBSA Eff Conc'!P63="", " ", 'SBSA Eff Conc'!$E63*'SBSA Eff Conc'!P63*3.78)</f>
        <v xml:space="preserve"> </v>
      </c>
      <c r="Q63" s="129" t="str">
        <f>IF('SBSA Eff Conc'!U63="", " ", 'SBSA Eff Conc'!$D63*'SBSA Eff Conc'!U63*3.78)</f>
        <v xml:space="preserve"> </v>
      </c>
    </row>
    <row r="64" spans="1:17" x14ac:dyDescent="0.25">
      <c r="A64" s="110">
        <f>'SBSA Eff Conc'!A64</f>
        <v>0</v>
      </c>
      <c r="B64" s="44">
        <f>'SBSA Eff Conc'!B64</f>
        <v>0</v>
      </c>
      <c r="C64" s="65">
        <f>'SBSA Eff Conc'!C64</f>
        <v>0</v>
      </c>
      <c r="D64" s="124">
        <f>'SBSA Eff Conc'!D64</f>
        <v>0</v>
      </c>
      <c r="E64" s="124">
        <f>'SBSA Eff Conc'!E64</f>
        <v>0</v>
      </c>
      <c r="F64" s="129" t="str">
        <f>IF(OR('SBSA Eff Conc'!F64=0,'SBSA Eff Conc'!F64=""), " ", 'SBSA Eff Conc'!$D64*'SBSA Eff Conc'!F64*3.78)</f>
        <v xml:space="preserve"> </v>
      </c>
      <c r="G64" s="129" t="str">
        <f>IF(OR('SBSA Eff Conc'!G64=0,'SBSA Eff Conc'!G64=""), " ", 'SBSA Eff Conc'!$D64*'SBSA Eff Conc'!G64*3.78)</f>
        <v xml:space="preserve"> </v>
      </c>
      <c r="H64" s="129" t="str">
        <f>IF('SBSA Eff Conc'!H64="", " ", 'SBSA Eff Conc'!$D64*'SBSA Eff Conc'!H64*3.78)</f>
        <v xml:space="preserve"> </v>
      </c>
      <c r="I64" s="129" t="str">
        <f>IF('SBSA Eff Conc'!I64="", " ", 'SBSA Eff Conc'!$D64*'SBSA Eff Conc'!I64*3.78)</f>
        <v xml:space="preserve"> </v>
      </c>
      <c r="J64" s="129" t="str">
        <f>IF('SBSA Eff Conc'!J64="", " ", 'SBSA Eff Conc'!$D64*'SBSA Eff Conc'!J64*3.78)</f>
        <v xml:space="preserve"> </v>
      </c>
      <c r="K64" s="129" t="str">
        <f>IF('SBSA Eff Conc'!K64="", " ", 'SBSA Eff Conc'!$D64*'SBSA Eff Conc'!K64*3.78)</f>
        <v xml:space="preserve"> </v>
      </c>
      <c r="L64" s="129" t="str">
        <f>IF('SBSA Eff Conc'!L64="", " ", 'SBSA Eff Conc'!$D64*'SBSA Eff Conc'!L64*3.78)</f>
        <v xml:space="preserve"> </v>
      </c>
      <c r="M64" s="129" t="str">
        <f>IF('SBSA Eff Conc'!M64="", " ", 'SBSA Eff Conc'!$D64*'SBSA Eff Conc'!M64*3.78)</f>
        <v xml:space="preserve"> </v>
      </c>
      <c r="N64" s="129" t="str">
        <f>IF('SBSA Eff Conc'!N64="", " ", 'SBSA Eff Conc'!$D64*'SBSA Eff Conc'!N64*3.78)</f>
        <v xml:space="preserve"> </v>
      </c>
      <c r="O64" s="129" t="str">
        <f>IF('SBSA Eff Conc'!O64="", " ", 'SBSA Eff Conc'!$D64*'SBSA Eff Conc'!O64*3.78)</f>
        <v xml:space="preserve"> </v>
      </c>
      <c r="P64" s="129" t="str">
        <f>IF('SBSA Eff Conc'!P64="", " ", 'SBSA Eff Conc'!$E64*'SBSA Eff Conc'!P64*3.78)</f>
        <v xml:space="preserve"> </v>
      </c>
      <c r="Q64" s="129" t="str">
        <f>IF('SBSA Eff Conc'!U64="", " ", 'SBSA Eff Conc'!$D64*'SBSA Eff Conc'!U64*3.78)</f>
        <v xml:space="preserve"> </v>
      </c>
    </row>
    <row r="65" spans="1:19" ht="15" customHeight="1" x14ac:dyDescent="0.25">
      <c r="A65" s="110">
        <f>'SBSA Eff Conc'!A65</f>
        <v>0</v>
      </c>
      <c r="B65" s="44">
        <f>'SBSA Eff Conc'!B65</f>
        <v>0</v>
      </c>
      <c r="C65" s="65">
        <f>'SBSA Eff Conc'!C65</f>
        <v>0</v>
      </c>
      <c r="D65" s="124">
        <f>'SBSA Eff Conc'!D65</f>
        <v>0</v>
      </c>
      <c r="E65" s="124">
        <f>'SBSA Eff Conc'!E65</f>
        <v>0</v>
      </c>
      <c r="F65" s="129" t="str">
        <f>IF(OR('SBSA Eff Conc'!F65=0,'SBSA Eff Conc'!F65=""), " ", 'SBSA Eff Conc'!$D65*'SBSA Eff Conc'!F65*3.78)</f>
        <v xml:space="preserve"> </v>
      </c>
      <c r="G65" s="129" t="str">
        <f>IF(OR('SBSA Eff Conc'!G65=0,'SBSA Eff Conc'!G65=""), " ", 'SBSA Eff Conc'!$D65*'SBSA Eff Conc'!G65*3.78)</f>
        <v xml:space="preserve"> </v>
      </c>
      <c r="H65" s="129" t="str">
        <f>IF('SBSA Eff Conc'!H65="", " ", 'SBSA Eff Conc'!$D65*'SBSA Eff Conc'!H65*3.78)</f>
        <v xml:space="preserve"> </v>
      </c>
      <c r="I65" s="129" t="str">
        <f>IF('SBSA Eff Conc'!I65="", " ", 'SBSA Eff Conc'!$D65*'SBSA Eff Conc'!I65*3.78)</f>
        <v xml:space="preserve"> </v>
      </c>
      <c r="J65" s="129" t="str">
        <f>IF('SBSA Eff Conc'!J65="", " ", 'SBSA Eff Conc'!$D65*'SBSA Eff Conc'!J65*3.78)</f>
        <v xml:space="preserve"> </v>
      </c>
      <c r="K65" s="129" t="str">
        <f>IF('SBSA Eff Conc'!K65="", " ", 'SBSA Eff Conc'!$D65*'SBSA Eff Conc'!K65*3.78)</f>
        <v xml:space="preserve"> </v>
      </c>
      <c r="L65" s="129" t="str">
        <f>IF('SBSA Eff Conc'!L65="", " ", 'SBSA Eff Conc'!$D65*'SBSA Eff Conc'!L65*3.78)</f>
        <v xml:space="preserve"> </v>
      </c>
      <c r="M65" s="129" t="str">
        <f>IF('SBSA Eff Conc'!M65="", " ", 'SBSA Eff Conc'!$D65*'SBSA Eff Conc'!M65*3.78)</f>
        <v xml:space="preserve"> </v>
      </c>
      <c r="N65" s="129" t="str">
        <f>IF('SBSA Eff Conc'!N65="", " ", 'SBSA Eff Conc'!$D65*'SBSA Eff Conc'!N65*3.78)</f>
        <v xml:space="preserve"> </v>
      </c>
      <c r="O65" s="129" t="str">
        <f>IF('SBSA Eff Conc'!O65="", " ", 'SBSA Eff Conc'!$D65*'SBSA Eff Conc'!O65*3.78)</f>
        <v xml:space="preserve"> </v>
      </c>
      <c r="P65" s="129" t="str">
        <f>IF('SBSA Eff Conc'!P65="", " ", 'SBSA Eff Conc'!$E65*'SBSA Eff Conc'!P65*3.78)</f>
        <v xml:space="preserve"> </v>
      </c>
      <c r="Q65" s="129" t="str">
        <f>IF('SBSA Eff Conc'!U65="", " ", 'SBSA Eff Conc'!$D65*'SBSA Eff Conc'!U65*3.78)</f>
        <v xml:space="preserve"> </v>
      </c>
    </row>
    <row r="66" spans="1:19" x14ac:dyDescent="0.25">
      <c r="A66" s="110">
        <f>'SBSA Eff Conc'!A66</f>
        <v>0</v>
      </c>
      <c r="B66" s="44">
        <f>'SBSA Eff Conc'!B66</f>
        <v>0</v>
      </c>
      <c r="C66" s="65">
        <f>'SBSA Eff Conc'!C66</f>
        <v>0</v>
      </c>
      <c r="D66" s="124">
        <f>'SBSA Eff Conc'!D66</f>
        <v>0</v>
      </c>
      <c r="E66" s="124">
        <f>'SBSA Eff Conc'!E66</f>
        <v>0</v>
      </c>
      <c r="F66" s="129" t="str">
        <f>IF(OR('SBSA Eff Conc'!F66=0,'SBSA Eff Conc'!F66=""), " ", 'SBSA Eff Conc'!$D66*'SBSA Eff Conc'!F66*3.78)</f>
        <v xml:space="preserve"> </v>
      </c>
      <c r="G66" s="129" t="str">
        <f>IF(OR('SBSA Eff Conc'!G66=0,'SBSA Eff Conc'!G66=""), " ", 'SBSA Eff Conc'!$D66*'SBSA Eff Conc'!G66*3.78)</f>
        <v xml:space="preserve"> </v>
      </c>
      <c r="H66" s="129" t="str">
        <f>IF('SBSA Eff Conc'!H66="", " ", 'SBSA Eff Conc'!$D66*'SBSA Eff Conc'!H66*3.78)</f>
        <v xml:space="preserve"> </v>
      </c>
      <c r="I66" s="129" t="str">
        <f>IF('SBSA Eff Conc'!I66="", " ", 'SBSA Eff Conc'!$D66*'SBSA Eff Conc'!I66*3.78)</f>
        <v xml:space="preserve"> </v>
      </c>
      <c r="J66" s="129" t="str">
        <f>IF('SBSA Eff Conc'!J66="", " ", 'SBSA Eff Conc'!$D66*'SBSA Eff Conc'!J66*3.78)</f>
        <v xml:space="preserve"> </v>
      </c>
      <c r="K66" s="129" t="str">
        <f>IF('SBSA Eff Conc'!K66="", " ", 'SBSA Eff Conc'!$D66*'SBSA Eff Conc'!K66*3.78)</f>
        <v xml:space="preserve"> </v>
      </c>
      <c r="L66" s="129" t="str">
        <f>IF('SBSA Eff Conc'!L66="", " ", 'SBSA Eff Conc'!$D66*'SBSA Eff Conc'!L66*3.78)</f>
        <v xml:space="preserve"> </v>
      </c>
      <c r="M66" s="129" t="str">
        <f>IF('SBSA Eff Conc'!M66="", " ", 'SBSA Eff Conc'!$D66*'SBSA Eff Conc'!M66*3.78)</f>
        <v xml:space="preserve"> </v>
      </c>
      <c r="N66" s="129" t="str">
        <f>IF('SBSA Eff Conc'!N66="", " ", 'SBSA Eff Conc'!$D66*'SBSA Eff Conc'!N66*3.78)</f>
        <v xml:space="preserve"> </v>
      </c>
      <c r="O66" s="129" t="str">
        <f>IF('SBSA Eff Conc'!O66="", " ", 'SBSA Eff Conc'!$D66*'SBSA Eff Conc'!O66*3.78)</f>
        <v xml:space="preserve"> </v>
      </c>
      <c r="P66" s="129" t="str">
        <f>IF('SBSA Eff Conc'!P66="", " ", 'SBSA Eff Conc'!$E66*'SBSA Eff Conc'!P66*3.78)</f>
        <v xml:space="preserve"> </v>
      </c>
      <c r="Q66" s="129" t="str">
        <f>IF('SBSA Eff Conc'!U66="", " ", 'SBSA Eff Conc'!$D66*'SBSA Eff Conc'!U66*3.78)</f>
        <v xml:space="preserve"> </v>
      </c>
    </row>
    <row r="68" spans="1:19" ht="15.75" thickBot="1" x14ac:dyDescent="0.3"/>
    <row r="69" spans="1:19" s="51" customFormat="1" ht="15.75" x14ac:dyDescent="0.25">
      <c r="A69" s="355" t="s">
        <v>159</v>
      </c>
      <c r="B69" s="352"/>
      <c r="C69" s="352"/>
      <c r="D69" s="352"/>
      <c r="E69" s="352"/>
      <c r="F69" s="352"/>
      <c r="G69" s="352"/>
      <c r="H69" s="352"/>
      <c r="I69" s="352"/>
      <c r="J69" s="352"/>
      <c r="K69" s="352"/>
      <c r="L69" s="352"/>
      <c r="M69" s="352"/>
      <c r="N69" s="340"/>
      <c r="O69" s="340"/>
      <c r="P69" s="340"/>
      <c r="Q69" s="340"/>
      <c r="R69" s="340"/>
      <c r="S69" s="341"/>
    </row>
    <row r="70" spans="1:19" x14ac:dyDescent="0.25">
      <c r="A70" s="353" t="s">
        <v>132</v>
      </c>
      <c r="B70" s="351"/>
      <c r="C70" s="351"/>
      <c r="D70" s="351"/>
      <c r="E70" s="351"/>
      <c r="F70" s="351"/>
      <c r="G70" s="351"/>
      <c r="H70" s="351"/>
      <c r="I70" s="351"/>
      <c r="J70" s="351"/>
      <c r="K70" s="351"/>
      <c r="L70" s="351"/>
      <c r="M70" s="351"/>
      <c r="N70" s="339"/>
      <c r="O70" s="339"/>
      <c r="P70" s="339"/>
      <c r="Q70" s="339"/>
      <c r="R70" s="339"/>
      <c r="S70" s="343"/>
    </row>
    <row r="71" spans="1:19" x14ac:dyDescent="0.25">
      <c r="A71" s="353" t="s">
        <v>108</v>
      </c>
      <c r="B71" s="351"/>
      <c r="C71" s="351"/>
      <c r="D71" s="351"/>
      <c r="E71" s="351"/>
      <c r="F71" s="351"/>
      <c r="G71" s="351"/>
      <c r="H71" s="351"/>
      <c r="I71" s="351"/>
      <c r="J71" s="351"/>
      <c r="K71" s="351"/>
      <c r="L71" s="351"/>
      <c r="M71" s="351"/>
      <c r="N71" s="339"/>
      <c r="O71" s="339"/>
      <c r="P71" s="339"/>
      <c r="Q71" s="339"/>
      <c r="R71" s="339"/>
      <c r="S71" s="343"/>
    </row>
    <row r="72" spans="1:19" x14ac:dyDescent="0.25">
      <c r="A72" s="353"/>
      <c r="B72" s="351"/>
      <c r="C72" s="351"/>
      <c r="D72" s="351"/>
      <c r="E72" s="351"/>
      <c r="F72" s="351"/>
      <c r="G72" s="351"/>
      <c r="H72" s="351"/>
      <c r="I72" s="351"/>
      <c r="J72" s="351"/>
      <c r="K72" s="351"/>
      <c r="L72" s="351"/>
      <c r="M72" s="351"/>
      <c r="N72" s="339"/>
      <c r="O72" s="339"/>
      <c r="P72" s="339"/>
      <c r="Q72" s="339"/>
      <c r="R72" s="339"/>
      <c r="S72" s="343"/>
    </row>
    <row r="73" spans="1:19" ht="15.75" x14ac:dyDescent="0.25">
      <c r="A73" s="354" t="s">
        <v>99</v>
      </c>
      <c r="B73" s="339"/>
      <c r="C73" s="339"/>
      <c r="D73" s="339"/>
      <c r="E73" s="339"/>
      <c r="F73" s="339"/>
      <c r="G73" s="339"/>
      <c r="H73" s="339"/>
      <c r="I73" s="339"/>
      <c r="J73" s="339"/>
      <c r="K73" s="339"/>
      <c r="L73" s="339"/>
      <c r="M73" s="339"/>
      <c r="N73" s="339"/>
      <c r="O73" s="339"/>
      <c r="P73" s="339"/>
      <c r="Q73" s="339"/>
      <c r="R73" s="339"/>
      <c r="S73" s="343"/>
    </row>
    <row r="74" spans="1:19" x14ac:dyDescent="0.25">
      <c r="A74" s="348" t="s">
        <v>166</v>
      </c>
      <c r="B74" s="339"/>
      <c r="C74" s="339"/>
      <c r="D74" s="339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339"/>
      <c r="P74" s="339"/>
      <c r="Q74" s="339"/>
      <c r="R74" s="339"/>
      <c r="S74" s="343"/>
    </row>
    <row r="75" spans="1:19" x14ac:dyDescent="0.25">
      <c r="A75" s="348" t="s">
        <v>167</v>
      </c>
      <c r="B75" s="339"/>
      <c r="C75" s="339"/>
      <c r="D75" s="339"/>
      <c r="E75" s="339"/>
      <c r="F75" s="339"/>
      <c r="G75" s="339"/>
      <c r="H75" s="339"/>
      <c r="I75" s="339"/>
      <c r="J75" s="339"/>
      <c r="K75" s="339"/>
      <c r="L75" s="339"/>
      <c r="M75" s="339"/>
      <c r="N75" s="339"/>
      <c r="O75" s="339"/>
      <c r="P75" s="339"/>
      <c r="Q75" s="339"/>
      <c r="R75" s="339"/>
      <c r="S75" s="343"/>
    </row>
    <row r="76" spans="1:19" x14ac:dyDescent="0.25">
      <c r="A76" s="348" t="s">
        <v>107</v>
      </c>
      <c r="B76" s="339"/>
      <c r="C76" s="339"/>
      <c r="D76" s="339"/>
      <c r="E76" s="339"/>
      <c r="F76" s="339"/>
      <c r="G76" s="339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43"/>
    </row>
    <row r="77" spans="1:19" x14ac:dyDescent="0.25">
      <c r="A77" s="342"/>
      <c r="B77" s="339"/>
      <c r="C77" s="339"/>
      <c r="D77" s="339"/>
      <c r="E77" s="339"/>
      <c r="F77" s="339"/>
      <c r="G77" s="339"/>
      <c r="H77" s="339"/>
      <c r="I77" s="339"/>
      <c r="J77" s="339"/>
      <c r="K77" s="339"/>
      <c r="L77" s="339"/>
      <c r="M77" s="339"/>
      <c r="N77" s="339"/>
      <c r="O77" s="339"/>
      <c r="P77" s="339"/>
      <c r="Q77" s="339"/>
      <c r="R77" s="339"/>
      <c r="S77" s="343"/>
    </row>
    <row r="78" spans="1:19" ht="15.75" x14ac:dyDescent="0.25">
      <c r="A78" s="354" t="s">
        <v>165</v>
      </c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L78" s="339"/>
      <c r="M78" s="339"/>
      <c r="N78" s="339"/>
      <c r="O78" s="339"/>
      <c r="P78" s="339"/>
      <c r="Q78" s="339"/>
      <c r="R78" s="339"/>
      <c r="S78" s="343"/>
    </row>
    <row r="79" spans="1:19" x14ac:dyDescent="0.25">
      <c r="A79" s="348" t="s">
        <v>170</v>
      </c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43"/>
    </row>
    <row r="80" spans="1:19" x14ac:dyDescent="0.25">
      <c r="A80" s="349" t="s">
        <v>169</v>
      </c>
      <c r="B80" s="350"/>
      <c r="C80" s="350"/>
      <c r="D80" s="350"/>
      <c r="E80" s="350"/>
      <c r="F80" s="350"/>
      <c r="G80" s="350"/>
      <c r="H80" s="350"/>
      <c r="I80" s="350"/>
      <c r="J80" s="350"/>
      <c r="K80" s="350"/>
      <c r="L80" s="350"/>
      <c r="M80" s="350"/>
      <c r="N80" s="350"/>
      <c r="O80" s="350"/>
      <c r="P80" s="350"/>
      <c r="Q80" s="350"/>
      <c r="R80" s="339"/>
      <c r="S80" s="343"/>
    </row>
    <row r="81" spans="1:19" ht="15.75" thickBot="1" x14ac:dyDescent="0.3">
      <c r="A81" s="346" t="s">
        <v>168</v>
      </c>
      <c r="B81" s="347"/>
      <c r="C81" s="347"/>
      <c r="D81" s="347"/>
      <c r="E81" s="347"/>
      <c r="F81" s="347"/>
      <c r="G81" s="347"/>
      <c r="H81" s="347"/>
      <c r="I81" s="347"/>
      <c r="J81" s="347"/>
      <c r="K81" s="347"/>
      <c r="L81" s="347"/>
      <c r="M81" s="347"/>
      <c r="N81" s="347"/>
      <c r="O81" s="347"/>
      <c r="P81" s="347"/>
      <c r="Q81" s="347"/>
      <c r="R81" s="344"/>
      <c r="S81" s="345"/>
    </row>
  </sheetData>
  <sheetProtection selectLockedCells="1"/>
  <mergeCells count="1">
    <mergeCell ref="D5:E5"/>
  </mergeCells>
  <conditionalFormatting sqref="C7:C66">
    <cfRule type="containsText" dxfId="526" priority="4" operator="containsText" text="Y">
      <formula>NOT(ISERROR(SEARCH("Y",C7)))</formula>
    </cfRule>
  </conditionalFormatting>
  <conditionalFormatting sqref="A7:Q66">
    <cfRule type="containsBlanks" dxfId="525" priority="6">
      <formula>LEN(TRIM(A7))=0</formula>
    </cfRule>
  </conditionalFormatting>
  <conditionalFormatting sqref="F7:Q66">
    <cfRule type="cellIs" dxfId="524" priority="1" operator="equal">
      <formula>0</formula>
    </cfRule>
    <cfRule type="containsErrors" dxfId="523" priority="2">
      <formula>ISERROR(F7)</formula>
    </cfRule>
  </conditionalFormatting>
  <pageMargins left="0.7" right="0.7" top="0.75" bottom="0.75" header="0.3" footer="0.3"/>
  <pageSetup scale="55" orientation="portrait" horizontalDpi="300" verticalDpi="300" r:id="rId1"/>
  <headerFooter>
    <oddFooter>&amp;R&amp;8&amp;Z&amp;F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S10" sqref="S10"/>
    </sheetView>
  </sheetViews>
  <sheetFormatPr defaultColWidth="9.140625" defaultRowHeight="15" x14ac:dyDescent="0.25"/>
  <cols>
    <col min="1" max="1" width="17" style="51" customWidth="1"/>
    <col min="2" max="2" width="10.5703125" style="51" bestFit="1" customWidth="1"/>
    <col min="3" max="16" width="6" style="51" customWidth="1"/>
    <col min="17" max="17" width="7.42578125" style="51" customWidth="1"/>
    <col min="18" max="18" width="8.28515625" style="51" customWidth="1"/>
    <col min="19" max="16384" width="9.140625" style="51"/>
  </cols>
  <sheetData>
    <row r="1" spans="1:19" ht="23.25" customHeight="1" thickBot="1" x14ac:dyDescent="0.4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O1" s="52"/>
      <c r="P1" s="52"/>
      <c r="Q1" s="62"/>
      <c r="R1" s="62"/>
    </row>
    <row r="2" spans="1:19" s="27" customFormat="1" ht="18.75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0"/>
      <c r="O2" s="16"/>
      <c r="P2" s="16"/>
      <c r="Q2" s="16"/>
      <c r="R2" s="16"/>
      <c r="S2" s="26"/>
    </row>
    <row r="3" spans="1:19" s="27" customFormat="1" ht="19.5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/>
      <c r="O3" s="16"/>
      <c r="P3" s="16"/>
      <c r="Q3" s="16"/>
      <c r="R3" s="16"/>
      <c r="S3" s="26"/>
    </row>
    <row r="4" spans="1:19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27.75" customHeight="1" x14ac:dyDescent="0.25">
      <c r="A5" s="63" t="s">
        <v>34</v>
      </c>
      <c r="B5" s="2" t="s">
        <v>0</v>
      </c>
      <c r="C5" s="508" t="s">
        <v>4</v>
      </c>
      <c r="D5" s="509"/>
      <c r="E5" s="508" t="s">
        <v>1</v>
      </c>
      <c r="F5" s="509"/>
      <c r="G5" s="508" t="s">
        <v>2</v>
      </c>
      <c r="H5" s="509"/>
      <c r="I5" s="508" t="s">
        <v>3</v>
      </c>
      <c r="J5" s="509"/>
      <c r="K5" s="508" t="s">
        <v>8</v>
      </c>
      <c r="L5" s="509"/>
      <c r="M5" s="508" t="s">
        <v>17</v>
      </c>
      <c r="N5" s="509"/>
      <c r="O5" s="508" t="s">
        <v>9</v>
      </c>
      <c r="P5" s="509"/>
      <c r="Q5" s="508" t="s">
        <v>102</v>
      </c>
      <c r="R5" s="509"/>
    </row>
    <row r="6" spans="1:19" ht="18.75" customHeight="1" x14ac:dyDescent="0.25">
      <c r="A6" s="5"/>
      <c r="B6" s="6" t="s">
        <v>33</v>
      </c>
      <c r="C6" s="1" t="s">
        <v>31</v>
      </c>
      <c r="D6" s="3" t="s">
        <v>32</v>
      </c>
      <c r="E6" s="1" t="s">
        <v>31</v>
      </c>
      <c r="F6" s="3" t="s">
        <v>32</v>
      </c>
      <c r="G6" s="1" t="s">
        <v>31</v>
      </c>
      <c r="H6" s="3" t="s">
        <v>32</v>
      </c>
      <c r="I6" s="1" t="s">
        <v>31</v>
      </c>
      <c r="J6" s="3" t="s">
        <v>32</v>
      </c>
      <c r="K6" s="1" t="s">
        <v>31</v>
      </c>
      <c r="L6" s="3" t="s">
        <v>32</v>
      </c>
      <c r="M6" s="36" t="s">
        <v>31</v>
      </c>
      <c r="N6" s="45" t="s">
        <v>32</v>
      </c>
      <c r="O6" s="36" t="s">
        <v>31</v>
      </c>
      <c r="P6" s="3" t="s">
        <v>32</v>
      </c>
      <c r="Q6" s="1" t="s">
        <v>31</v>
      </c>
      <c r="R6" s="3" t="s">
        <v>32</v>
      </c>
    </row>
    <row r="7" spans="1:19" x14ac:dyDescent="0.25">
      <c r="A7" s="87" t="str">
        <f>'SBSA Inf Conc'!A7</f>
        <v>Dry 2012</v>
      </c>
      <c r="B7" s="86">
        <f>'SBSA Inf Load'!B7</f>
        <v>41172</v>
      </c>
      <c r="C7" s="77">
        <v>0.1</v>
      </c>
      <c r="D7" s="189">
        <v>1</v>
      </c>
      <c r="E7" s="120">
        <v>3.0000000000000001E-3</v>
      </c>
      <c r="F7" s="121">
        <v>0.2</v>
      </c>
      <c r="G7" s="191">
        <v>0.3</v>
      </c>
      <c r="H7" s="190">
        <v>0.01</v>
      </c>
      <c r="I7" s="187">
        <v>1</v>
      </c>
      <c r="J7" s="188">
        <v>5</v>
      </c>
      <c r="K7" s="77">
        <v>0.4</v>
      </c>
      <c r="L7" s="189">
        <v>2</v>
      </c>
      <c r="M7" s="120">
        <v>0.3</v>
      </c>
      <c r="N7" s="188">
        <v>3</v>
      </c>
      <c r="O7" s="30">
        <v>0.7</v>
      </c>
      <c r="P7" s="189">
        <v>1</v>
      </c>
      <c r="Q7" s="79"/>
      <c r="R7" s="80"/>
    </row>
    <row r="8" spans="1:19" x14ac:dyDescent="0.25">
      <c r="A8" s="87" t="str">
        <f>'SBSA Inf Conc'!A8</f>
        <v>Wet 2012/3</v>
      </c>
      <c r="B8" s="86">
        <f>'SBSA Inf Load'!B8</f>
        <v>41325</v>
      </c>
      <c r="C8" s="77">
        <v>0.1</v>
      </c>
      <c r="D8" s="189">
        <v>1</v>
      </c>
      <c r="E8" s="120">
        <v>3.0000000000000001E-3</v>
      </c>
      <c r="F8" s="121">
        <v>0.2</v>
      </c>
      <c r="G8" s="77">
        <v>2E-3</v>
      </c>
      <c r="H8" s="478">
        <v>0.01</v>
      </c>
      <c r="I8" s="187">
        <v>1</v>
      </c>
      <c r="J8" s="188">
        <v>5</v>
      </c>
      <c r="K8" s="77">
        <v>0.4</v>
      </c>
      <c r="L8" s="189">
        <v>2</v>
      </c>
      <c r="M8" s="120">
        <v>0.09</v>
      </c>
      <c r="N8" s="188">
        <v>1</v>
      </c>
      <c r="O8" s="30">
        <v>0.7</v>
      </c>
      <c r="P8" s="189">
        <v>1</v>
      </c>
      <c r="Q8" s="79"/>
      <c r="R8" s="80"/>
    </row>
    <row r="9" spans="1:19" x14ac:dyDescent="0.25">
      <c r="A9" s="87" t="str">
        <f>'SBSA Inf Conc'!A9</f>
        <v>Dry 2013</v>
      </c>
      <c r="B9" s="86">
        <f>'SBSA Inf Load'!B9</f>
        <v>41479</v>
      </c>
      <c r="C9" s="77">
        <v>0.2</v>
      </c>
      <c r="D9" s="189">
        <v>1</v>
      </c>
      <c r="E9" s="120">
        <v>0.2</v>
      </c>
      <c r="F9" s="121">
        <v>1</v>
      </c>
      <c r="G9" s="77">
        <v>0.02</v>
      </c>
      <c r="H9" s="190">
        <v>0.1</v>
      </c>
      <c r="I9" s="187">
        <v>1</v>
      </c>
      <c r="J9" s="188">
        <v>5</v>
      </c>
      <c r="K9" s="77">
        <v>0.4</v>
      </c>
      <c r="L9" s="78">
        <v>2</v>
      </c>
      <c r="M9" s="120"/>
      <c r="N9" s="121"/>
      <c r="O9" s="30">
        <v>0.7</v>
      </c>
      <c r="P9" s="189">
        <v>1</v>
      </c>
      <c r="Q9" s="79"/>
      <c r="R9" s="80"/>
    </row>
    <row r="10" spans="1:19" x14ac:dyDescent="0.25">
      <c r="A10" s="87" t="str">
        <f>'SBSA Inf Conc'!A10</f>
        <v>Wet 2014</v>
      </c>
      <c r="B10" s="86">
        <f>'SBSA Inf Load'!B10</f>
        <v>41697</v>
      </c>
      <c r="C10" s="77">
        <v>0.2</v>
      </c>
      <c r="D10" s="189">
        <v>1</v>
      </c>
      <c r="E10" s="487">
        <v>0.04</v>
      </c>
      <c r="F10" s="488">
        <v>0.2</v>
      </c>
      <c r="G10" s="476">
        <v>3.0000000000000001E-3</v>
      </c>
      <c r="H10" s="478">
        <v>0.01</v>
      </c>
      <c r="I10" s="120"/>
      <c r="J10" s="121"/>
      <c r="K10" s="77">
        <v>1</v>
      </c>
      <c r="L10" s="78">
        <v>5</v>
      </c>
      <c r="M10" s="120"/>
      <c r="N10" s="121"/>
      <c r="O10" s="30">
        <v>0.7</v>
      </c>
      <c r="P10" s="189">
        <v>1</v>
      </c>
      <c r="Q10" s="79"/>
      <c r="R10" s="80"/>
    </row>
    <row r="11" spans="1:19" x14ac:dyDescent="0.25">
      <c r="A11" s="87">
        <f>'SBSA Inf Conc'!A11</f>
        <v>0</v>
      </c>
      <c r="B11" s="86">
        <f>'SBSA Inf Load'!B11</f>
        <v>0</v>
      </c>
      <c r="C11" s="77"/>
      <c r="D11" s="78"/>
      <c r="E11" s="120"/>
      <c r="F11" s="121"/>
      <c r="G11" s="77"/>
      <c r="H11" s="78"/>
      <c r="I11" s="120"/>
      <c r="J11" s="121"/>
      <c r="K11" s="77"/>
      <c r="L11" s="78"/>
      <c r="M11" s="120"/>
      <c r="N11" s="121"/>
      <c r="O11" s="30"/>
      <c r="P11" s="78"/>
      <c r="Q11" s="79"/>
      <c r="R11" s="80"/>
    </row>
    <row r="12" spans="1:19" x14ac:dyDescent="0.25">
      <c r="A12" s="87">
        <f>'SBSA Inf Conc'!A12</f>
        <v>0</v>
      </c>
      <c r="B12" s="86">
        <f>'SBSA Inf Load'!B12</f>
        <v>0</v>
      </c>
      <c r="C12" s="77"/>
      <c r="D12" s="78"/>
      <c r="E12" s="120"/>
      <c r="F12" s="121"/>
      <c r="G12" s="77"/>
      <c r="H12" s="78"/>
      <c r="I12" s="120"/>
      <c r="J12" s="121"/>
      <c r="K12" s="77"/>
      <c r="L12" s="78"/>
      <c r="M12" s="120"/>
      <c r="N12" s="121"/>
      <c r="O12" s="30"/>
      <c r="P12" s="78"/>
      <c r="Q12" s="79"/>
      <c r="R12" s="80"/>
    </row>
    <row r="13" spans="1:19" x14ac:dyDescent="0.25">
      <c r="A13" s="87">
        <f>'SBSA Inf Conc'!A13</f>
        <v>0</v>
      </c>
      <c r="B13" s="86">
        <f>'SBSA Inf Load'!B13</f>
        <v>0</v>
      </c>
      <c r="C13" s="77"/>
      <c r="D13" s="78"/>
      <c r="E13" s="120"/>
      <c r="F13" s="121"/>
      <c r="G13" s="77"/>
      <c r="H13" s="78"/>
      <c r="I13" s="120"/>
      <c r="J13" s="121"/>
      <c r="K13" s="77"/>
      <c r="L13" s="78"/>
      <c r="M13" s="120"/>
      <c r="N13" s="121"/>
      <c r="O13" s="30"/>
      <c r="P13" s="78"/>
      <c r="Q13" s="79"/>
      <c r="R13" s="80"/>
    </row>
    <row r="14" spans="1:19" x14ac:dyDescent="0.25">
      <c r="A14" s="87">
        <f>'SBSA Inf Conc'!A14</f>
        <v>0</v>
      </c>
      <c r="B14" s="86">
        <f>'SBSA Inf Load'!B14</f>
        <v>0</v>
      </c>
      <c r="C14" s="77"/>
      <c r="D14" s="78"/>
      <c r="E14" s="120"/>
      <c r="F14" s="121"/>
      <c r="G14" s="77"/>
      <c r="H14" s="78"/>
      <c r="I14" s="120"/>
      <c r="J14" s="121"/>
      <c r="K14" s="77"/>
      <c r="L14" s="78"/>
      <c r="M14" s="120"/>
      <c r="N14" s="121"/>
      <c r="O14" s="30"/>
      <c r="P14" s="78"/>
      <c r="Q14" s="79"/>
      <c r="R14" s="80"/>
    </row>
    <row r="15" spans="1:19" x14ac:dyDescent="0.25">
      <c r="A15" s="87">
        <f>'SBSA Inf Conc'!A15</f>
        <v>0</v>
      </c>
      <c r="B15" s="86">
        <f>'SBSA Inf Load'!B15</f>
        <v>0</v>
      </c>
      <c r="C15" s="77"/>
      <c r="D15" s="78"/>
      <c r="E15" s="120"/>
      <c r="F15" s="121"/>
      <c r="G15" s="77"/>
      <c r="H15" s="78"/>
      <c r="I15" s="120"/>
      <c r="J15" s="121"/>
      <c r="K15" s="77"/>
      <c r="L15" s="78"/>
      <c r="M15" s="120"/>
      <c r="N15" s="121"/>
      <c r="O15" s="30"/>
      <c r="P15" s="78"/>
      <c r="Q15" s="79"/>
      <c r="R15" s="80"/>
    </row>
    <row r="16" spans="1:19" x14ac:dyDescent="0.25">
      <c r="A16" s="87">
        <f>'SBSA Inf Conc'!A16</f>
        <v>0</v>
      </c>
      <c r="B16" s="86">
        <f>'SBSA Inf Load'!B16</f>
        <v>0</v>
      </c>
      <c r="C16" s="77"/>
      <c r="D16" s="78"/>
      <c r="E16" s="120"/>
      <c r="F16" s="121"/>
      <c r="G16" s="77"/>
      <c r="H16" s="78"/>
      <c r="I16" s="120"/>
      <c r="J16" s="121"/>
      <c r="K16" s="77"/>
      <c r="L16" s="78"/>
      <c r="M16" s="120"/>
      <c r="N16" s="121"/>
      <c r="O16" s="30"/>
      <c r="P16" s="78"/>
      <c r="Q16" s="79"/>
      <c r="R16" s="80"/>
    </row>
    <row r="17" spans="1:18" x14ac:dyDescent="0.25">
      <c r="A17" s="87">
        <f>'SBSA Inf Conc'!A17</f>
        <v>0</v>
      </c>
      <c r="B17" s="86">
        <f>'SBSA Inf Load'!B17</f>
        <v>0</v>
      </c>
      <c r="C17" s="77"/>
      <c r="D17" s="78"/>
      <c r="E17" s="120"/>
      <c r="F17" s="121"/>
      <c r="G17" s="77"/>
      <c r="H17" s="78"/>
      <c r="I17" s="120"/>
      <c r="J17" s="121"/>
      <c r="K17" s="77"/>
      <c r="L17" s="78"/>
      <c r="M17" s="120"/>
      <c r="N17" s="121"/>
      <c r="O17" s="30"/>
      <c r="P17" s="78"/>
      <c r="Q17" s="79"/>
      <c r="R17" s="80"/>
    </row>
    <row r="18" spans="1:18" ht="14.45" x14ac:dyDescent="0.3">
      <c r="A18" s="87">
        <f>'SBSA Inf Conc'!A18</f>
        <v>0</v>
      </c>
      <c r="B18" s="86">
        <f>'SBSA Inf Load'!B18</f>
        <v>0</v>
      </c>
      <c r="C18" s="77"/>
      <c r="D18" s="78"/>
      <c r="E18" s="79"/>
      <c r="F18" s="80"/>
      <c r="G18" s="77"/>
      <c r="H18" s="78"/>
      <c r="I18" s="79"/>
      <c r="J18" s="80"/>
      <c r="K18" s="77"/>
      <c r="L18" s="78"/>
      <c r="M18" s="79"/>
      <c r="N18" s="80"/>
      <c r="O18" s="30"/>
      <c r="P18" s="78"/>
      <c r="Q18" s="79"/>
      <c r="R18" s="80"/>
    </row>
    <row r="19" spans="1:18" ht="14.45" x14ac:dyDescent="0.3">
      <c r="A19" s="87">
        <f>'SBSA Inf Conc'!A19</f>
        <v>0</v>
      </c>
      <c r="B19" s="86">
        <f>'SBSA Inf Load'!B19</f>
        <v>0</v>
      </c>
      <c r="C19" s="77"/>
      <c r="D19" s="78"/>
      <c r="E19" s="120"/>
      <c r="F19" s="121"/>
      <c r="G19" s="77"/>
      <c r="H19" s="78"/>
      <c r="I19" s="120"/>
      <c r="J19" s="121"/>
      <c r="K19" s="77"/>
      <c r="L19" s="78"/>
      <c r="M19" s="120"/>
      <c r="N19" s="121"/>
      <c r="O19" s="77"/>
      <c r="P19" s="78"/>
      <c r="Q19" s="79"/>
      <c r="R19" s="80"/>
    </row>
    <row r="20" spans="1:18" ht="14.45" x14ac:dyDescent="0.3">
      <c r="A20" s="87">
        <f>'SBSA Inf Conc'!A20</f>
        <v>0</v>
      </c>
      <c r="B20" s="86">
        <f>'SBSA Inf Load'!B20</f>
        <v>0</v>
      </c>
      <c r="C20" s="77"/>
      <c r="D20" s="78"/>
      <c r="E20" s="79"/>
      <c r="F20" s="80"/>
      <c r="G20" s="77"/>
      <c r="H20" s="78"/>
      <c r="I20" s="79"/>
      <c r="J20" s="80"/>
      <c r="K20" s="77"/>
      <c r="L20" s="78"/>
      <c r="M20" s="79"/>
      <c r="N20" s="80"/>
      <c r="O20" s="77"/>
      <c r="P20" s="78"/>
      <c r="Q20" s="79"/>
      <c r="R20" s="80"/>
    </row>
    <row r="21" spans="1:18" ht="14.45" x14ac:dyDescent="0.3">
      <c r="A21" s="87">
        <f>'SBSA Inf Conc'!A21</f>
        <v>0</v>
      </c>
      <c r="B21" s="86">
        <f>'SBSA Inf Load'!B21</f>
        <v>0</v>
      </c>
      <c r="C21" s="77"/>
      <c r="D21" s="78"/>
      <c r="E21" s="79"/>
      <c r="F21" s="80"/>
      <c r="G21" s="77"/>
      <c r="H21" s="78"/>
      <c r="I21" s="79"/>
      <c r="J21" s="80"/>
      <c r="K21" s="77"/>
      <c r="L21" s="78"/>
      <c r="M21" s="79"/>
      <c r="N21" s="80"/>
      <c r="O21" s="77"/>
      <c r="P21" s="78"/>
      <c r="Q21" s="79"/>
      <c r="R21" s="80"/>
    </row>
    <row r="22" spans="1:18" ht="14.45" x14ac:dyDescent="0.3">
      <c r="A22" s="87">
        <f>'SBSA Inf Conc'!A22</f>
        <v>0</v>
      </c>
      <c r="B22" s="86">
        <f>'SBSA Inf Load'!B22</f>
        <v>0</v>
      </c>
      <c r="C22" s="77"/>
      <c r="D22" s="78"/>
      <c r="E22" s="79"/>
      <c r="F22" s="80"/>
      <c r="G22" s="77"/>
      <c r="H22" s="78"/>
      <c r="I22" s="79"/>
      <c r="J22" s="80"/>
      <c r="K22" s="77"/>
      <c r="L22" s="78"/>
      <c r="M22" s="79"/>
      <c r="N22" s="80"/>
      <c r="O22" s="77"/>
      <c r="P22" s="78"/>
      <c r="Q22" s="79"/>
      <c r="R22" s="80"/>
    </row>
    <row r="23" spans="1:18" ht="14.45" x14ac:dyDescent="0.3">
      <c r="A23" s="87">
        <f>'SBSA Inf Conc'!A23</f>
        <v>0</v>
      </c>
      <c r="B23" s="86">
        <f>'SBSA Inf Load'!B23</f>
        <v>0</v>
      </c>
      <c r="C23" s="77"/>
      <c r="D23" s="78"/>
      <c r="E23" s="79"/>
      <c r="F23" s="80"/>
      <c r="G23" s="77"/>
      <c r="H23" s="78"/>
      <c r="I23" s="79"/>
      <c r="J23" s="80"/>
      <c r="K23" s="77"/>
      <c r="L23" s="78"/>
      <c r="M23" s="79"/>
      <c r="N23" s="80"/>
      <c r="O23" s="77"/>
      <c r="P23" s="78"/>
      <c r="Q23" s="79"/>
      <c r="R23" s="80"/>
    </row>
    <row r="24" spans="1:18" ht="14.45" x14ac:dyDescent="0.3">
      <c r="A24" s="87">
        <f>'SBSA Inf Conc'!A24</f>
        <v>0</v>
      </c>
      <c r="B24" s="86">
        <f>'SBSA Inf Load'!B24</f>
        <v>0</v>
      </c>
      <c r="C24" s="77"/>
      <c r="D24" s="78"/>
      <c r="E24" s="79"/>
      <c r="F24" s="80"/>
      <c r="G24" s="77"/>
      <c r="H24" s="78"/>
      <c r="I24" s="79"/>
      <c r="J24" s="80"/>
      <c r="K24" s="77"/>
      <c r="L24" s="78"/>
      <c r="M24" s="79"/>
      <c r="N24" s="80"/>
      <c r="O24" s="77"/>
      <c r="P24" s="78"/>
      <c r="Q24" s="79"/>
      <c r="R24" s="80"/>
    </row>
    <row r="25" spans="1:18" ht="14.45" x14ac:dyDescent="0.3">
      <c r="A25" s="87">
        <f>'SBSA Inf Conc'!A25</f>
        <v>0</v>
      </c>
      <c r="B25" s="86">
        <f>'SBSA Inf Load'!B25</f>
        <v>0</v>
      </c>
      <c r="C25" s="77"/>
      <c r="D25" s="78"/>
      <c r="E25" s="79"/>
      <c r="F25" s="80"/>
      <c r="G25" s="77"/>
      <c r="H25" s="78"/>
      <c r="I25" s="79"/>
      <c r="J25" s="80"/>
      <c r="K25" s="77"/>
      <c r="L25" s="78"/>
      <c r="M25" s="79"/>
      <c r="N25" s="80"/>
      <c r="O25" s="77"/>
      <c r="P25" s="78"/>
      <c r="Q25" s="79"/>
      <c r="R25" s="80"/>
    </row>
    <row r="26" spans="1:18" thickBot="1" x14ac:dyDescent="0.35">
      <c r="A26" s="87">
        <f>'SBSA Inf Conc'!A26</f>
        <v>0</v>
      </c>
      <c r="B26" s="86">
        <f>'SBSA Inf Load'!B26</f>
        <v>0</v>
      </c>
      <c r="C26" s="84"/>
      <c r="D26" s="85"/>
      <c r="E26" s="82"/>
      <c r="F26" s="83"/>
      <c r="G26" s="84"/>
      <c r="H26" s="85"/>
      <c r="I26" s="82"/>
      <c r="J26" s="83"/>
      <c r="K26" s="84"/>
      <c r="L26" s="85"/>
      <c r="M26" s="82"/>
      <c r="N26" s="83"/>
      <c r="O26" s="84"/>
      <c r="P26" s="85"/>
      <c r="Q26" s="82"/>
      <c r="R26" s="83"/>
    </row>
    <row r="28" spans="1:18" thickBot="1" x14ac:dyDescent="0.35"/>
    <row r="29" spans="1:18" ht="14.45" x14ac:dyDescent="0.3">
      <c r="A29" s="50" t="s">
        <v>203</v>
      </c>
      <c r="B29" s="103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</row>
    <row r="30" spans="1:18" thickBot="1" x14ac:dyDescent="0.35">
      <c r="A30" s="33" t="s">
        <v>94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2" priority="139">
      <formula>ISTEXT(E17)</formula>
    </cfRule>
  </conditionalFormatting>
  <conditionalFormatting sqref="F17:F26">
    <cfRule type="expression" dxfId="521" priority="138">
      <formula>ISTEXT(F17)</formula>
    </cfRule>
  </conditionalFormatting>
  <conditionalFormatting sqref="G17:G26">
    <cfRule type="expression" dxfId="520" priority="137">
      <formula>ISTEXT(G17)</formula>
    </cfRule>
  </conditionalFormatting>
  <conditionalFormatting sqref="H17:H26">
    <cfRule type="expression" dxfId="519" priority="136">
      <formula>ISTEXT(H17)</formula>
    </cfRule>
  </conditionalFormatting>
  <conditionalFormatting sqref="K17:K26">
    <cfRule type="expression" dxfId="518" priority="135">
      <formula>ISTEXT(K17)</formula>
    </cfRule>
  </conditionalFormatting>
  <conditionalFormatting sqref="L17:L26">
    <cfRule type="expression" dxfId="517" priority="134">
      <formula>ISTEXT(L17)</formula>
    </cfRule>
  </conditionalFormatting>
  <conditionalFormatting sqref="M17:M26">
    <cfRule type="expression" dxfId="516" priority="133">
      <formula>ISTEXT(M17)</formula>
    </cfRule>
  </conditionalFormatting>
  <conditionalFormatting sqref="N17:N26">
    <cfRule type="expression" dxfId="515" priority="132">
      <formula>ISTEXT(N17)</formula>
    </cfRule>
  </conditionalFormatting>
  <conditionalFormatting sqref="O17:O26">
    <cfRule type="expression" dxfId="514" priority="131">
      <formula>ISTEXT(O17)</formula>
    </cfRule>
  </conditionalFormatting>
  <conditionalFormatting sqref="P17:P26">
    <cfRule type="expression" dxfId="513" priority="130">
      <formula>ISTEXT(P17)</formula>
    </cfRule>
  </conditionalFormatting>
  <conditionalFormatting sqref="Q17:Q26">
    <cfRule type="expression" dxfId="512" priority="129">
      <formula>ISTEXT(Q17)</formula>
    </cfRule>
  </conditionalFormatting>
  <conditionalFormatting sqref="R17:R26">
    <cfRule type="expression" dxfId="511" priority="128">
      <formula>ISTEXT(R17)</formula>
    </cfRule>
  </conditionalFormatting>
  <conditionalFormatting sqref="C19">
    <cfRule type="expression" dxfId="510" priority="127">
      <formula>ISTEXT(C19)</formula>
    </cfRule>
  </conditionalFormatting>
  <conditionalFormatting sqref="C18">
    <cfRule type="expression" dxfId="509" priority="141">
      <formula>ISTEXT(C18)</formula>
    </cfRule>
  </conditionalFormatting>
  <conditionalFormatting sqref="D17:D26">
    <cfRule type="expression" dxfId="508" priority="140">
      <formula>ISTEXT(D17)</formula>
    </cfRule>
  </conditionalFormatting>
  <conditionalFormatting sqref="D19">
    <cfRule type="expression" dxfId="507" priority="126">
      <formula>ISTEXT(D19)</formula>
    </cfRule>
  </conditionalFormatting>
  <conditionalFormatting sqref="E19">
    <cfRule type="expression" dxfId="506" priority="125">
      <formula>ISTEXT(E19)</formula>
    </cfRule>
  </conditionalFormatting>
  <conditionalFormatting sqref="F19">
    <cfRule type="expression" dxfId="505" priority="124">
      <formula>ISTEXT(F19)</formula>
    </cfRule>
  </conditionalFormatting>
  <conditionalFormatting sqref="G19">
    <cfRule type="expression" dxfId="504" priority="123">
      <formula>ISTEXT(G19)</formula>
    </cfRule>
  </conditionalFormatting>
  <conditionalFormatting sqref="H19">
    <cfRule type="expression" dxfId="503" priority="122">
      <formula>ISTEXT(H19)</formula>
    </cfRule>
  </conditionalFormatting>
  <conditionalFormatting sqref="K19">
    <cfRule type="expression" dxfId="502" priority="121">
      <formula>ISTEXT(K19)</formula>
    </cfRule>
  </conditionalFormatting>
  <conditionalFormatting sqref="L19">
    <cfRule type="expression" dxfId="501" priority="120">
      <formula>ISTEXT(L19)</formula>
    </cfRule>
  </conditionalFormatting>
  <conditionalFormatting sqref="M19">
    <cfRule type="expression" dxfId="500" priority="119">
      <formula>ISTEXT(M19)</formula>
    </cfRule>
  </conditionalFormatting>
  <conditionalFormatting sqref="N19">
    <cfRule type="expression" dxfId="499" priority="118">
      <formula>ISTEXT(N19)</formula>
    </cfRule>
  </conditionalFormatting>
  <conditionalFormatting sqref="O19">
    <cfRule type="expression" dxfId="498" priority="117">
      <formula>ISTEXT(O19)</formula>
    </cfRule>
  </conditionalFormatting>
  <conditionalFormatting sqref="P19">
    <cfRule type="expression" dxfId="497" priority="116">
      <formula>ISTEXT(P19)</formula>
    </cfRule>
  </conditionalFormatting>
  <conditionalFormatting sqref="Q19">
    <cfRule type="expression" dxfId="496" priority="115">
      <formula>ISTEXT(Q19)</formula>
    </cfRule>
  </conditionalFormatting>
  <conditionalFormatting sqref="R19">
    <cfRule type="expression" dxfId="495" priority="114">
      <formula>ISTEXT(R19)</formula>
    </cfRule>
  </conditionalFormatting>
  <conditionalFormatting sqref="C20">
    <cfRule type="expression" dxfId="494" priority="113">
      <formula>ISTEXT(C20)</formula>
    </cfRule>
  </conditionalFormatting>
  <conditionalFormatting sqref="D20">
    <cfRule type="expression" dxfId="493" priority="112">
      <formula>ISTEXT(D20)</formula>
    </cfRule>
  </conditionalFormatting>
  <conditionalFormatting sqref="E20">
    <cfRule type="expression" dxfId="492" priority="111">
      <formula>ISTEXT(E20)</formula>
    </cfRule>
  </conditionalFormatting>
  <conditionalFormatting sqref="F20">
    <cfRule type="expression" dxfId="491" priority="110">
      <formula>ISTEXT(F20)</formula>
    </cfRule>
  </conditionalFormatting>
  <conditionalFormatting sqref="G20">
    <cfRule type="expression" dxfId="490" priority="109">
      <formula>ISTEXT(G20)</formula>
    </cfRule>
  </conditionalFormatting>
  <conditionalFormatting sqref="H20">
    <cfRule type="expression" dxfId="489" priority="108">
      <formula>ISTEXT(H20)</formula>
    </cfRule>
  </conditionalFormatting>
  <conditionalFormatting sqref="K20">
    <cfRule type="expression" dxfId="488" priority="107">
      <formula>ISTEXT(K20)</formula>
    </cfRule>
  </conditionalFormatting>
  <conditionalFormatting sqref="L20">
    <cfRule type="expression" dxfId="487" priority="106">
      <formula>ISTEXT(L20)</formula>
    </cfRule>
  </conditionalFormatting>
  <conditionalFormatting sqref="M20">
    <cfRule type="expression" dxfId="486" priority="105">
      <formula>ISTEXT(M20)</formula>
    </cfRule>
  </conditionalFormatting>
  <conditionalFormatting sqref="N20">
    <cfRule type="expression" dxfId="485" priority="104">
      <formula>ISTEXT(N20)</formula>
    </cfRule>
  </conditionalFormatting>
  <conditionalFormatting sqref="O20">
    <cfRule type="expression" dxfId="484" priority="103">
      <formula>ISTEXT(O20)</formula>
    </cfRule>
  </conditionalFormatting>
  <conditionalFormatting sqref="P20">
    <cfRule type="expression" dxfId="483" priority="102">
      <formula>ISTEXT(P20)</formula>
    </cfRule>
  </conditionalFormatting>
  <conditionalFormatting sqref="Q20">
    <cfRule type="expression" dxfId="482" priority="101">
      <formula>ISTEXT(Q20)</formula>
    </cfRule>
  </conditionalFormatting>
  <conditionalFormatting sqref="R20">
    <cfRule type="expression" dxfId="481" priority="100">
      <formula>ISTEXT(R20)</formula>
    </cfRule>
  </conditionalFormatting>
  <conditionalFormatting sqref="C21:C26">
    <cfRule type="expression" dxfId="480" priority="99">
      <formula>ISTEXT(C21)</formula>
    </cfRule>
  </conditionalFormatting>
  <conditionalFormatting sqref="D21:D26">
    <cfRule type="expression" dxfId="479" priority="98">
      <formula>ISTEXT(D21)</formula>
    </cfRule>
  </conditionalFormatting>
  <conditionalFormatting sqref="E21:E26">
    <cfRule type="expression" dxfId="478" priority="97">
      <formula>ISTEXT(E21)</formula>
    </cfRule>
  </conditionalFormatting>
  <conditionalFormatting sqref="F21:F26">
    <cfRule type="expression" dxfId="477" priority="96">
      <formula>ISTEXT(F21)</formula>
    </cfRule>
  </conditionalFormatting>
  <conditionalFormatting sqref="G21:G26">
    <cfRule type="expression" dxfId="476" priority="95">
      <formula>ISTEXT(G21)</formula>
    </cfRule>
  </conditionalFormatting>
  <conditionalFormatting sqref="H21:H26">
    <cfRule type="expression" dxfId="475" priority="94">
      <formula>ISTEXT(H21)</formula>
    </cfRule>
  </conditionalFormatting>
  <conditionalFormatting sqref="K21:K26">
    <cfRule type="expression" dxfId="474" priority="93">
      <formula>ISTEXT(K21)</formula>
    </cfRule>
  </conditionalFormatting>
  <conditionalFormatting sqref="L21:L26">
    <cfRule type="expression" dxfId="473" priority="92">
      <formula>ISTEXT(L21)</formula>
    </cfRule>
  </conditionalFormatting>
  <conditionalFormatting sqref="M21:M26">
    <cfRule type="expression" dxfId="472" priority="91">
      <formula>ISTEXT(M21)</formula>
    </cfRule>
  </conditionalFormatting>
  <conditionalFormatting sqref="N21:N26">
    <cfRule type="expression" dxfId="471" priority="90">
      <formula>ISTEXT(N21)</formula>
    </cfRule>
  </conditionalFormatting>
  <conditionalFormatting sqref="O21:O26">
    <cfRule type="expression" dxfId="470" priority="89">
      <formula>ISTEXT(O21)</formula>
    </cfRule>
  </conditionalFormatting>
  <conditionalFormatting sqref="P21:P26">
    <cfRule type="expression" dxfId="469" priority="88">
      <formula>ISTEXT(P21)</formula>
    </cfRule>
  </conditionalFormatting>
  <conditionalFormatting sqref="Q21:Q26">
    <cfRule type="expression" dxfId="468" priority="87">
      <formula>ISTEXT(Q21)</formula>
    </cfRule>
  </conditionalFormatting>
  <conditionalFormatting sqref="R21:R26">
    <cfRule type="expression" dxfId="467" priority="86">
      <formula>ISTEXT(R21)</formula>
    </cfRule>
  </conditionalFormatting>
  <conditionalFormatting sqref="K7:K16">
    <cfRule type="expression" dxfId="466" priority="70">
      <formula>ISTEXT(K7)</formula>
    </cfRule>
  </conditionalFormatting>
  <conditionalFormatting sqref="L7:L16">
    <cfRule type="expression" dxfId="465" priority="69">
      <formula>ISTEXT(L7)</formula>
    </cfRule>
  </conditionalFormatting>
  <conditionalFormatting sqref="I17:I26">
    <cfRule type="expression" dxfId="464" priority="83">
      <formula>ISTEXT(I17)</formula>
    </cfRule>
  </conditionalFormatting>
  <conditionalFormatting sqref="J17:J26">
    <cfRule type="expression" dxfId="463" priority="82">
      <formula>ISTEXT(J17)</formula>
    </cfRule>
  </conditionalFormatting>
  <conditionalFormatting sqref="I19">
    <cfRule type="expression" dxfId="462" priority="81">
      <formula>ISTEXT(I19)</formula>
    </cfRule>
  </conditionalFormatting>
  <conditionalFormatting sqref="J19">
    <cfRule type="expression" dxfId="461" priority="80">
      <formula>ISTEXT(J19)</formula>
    </cfRule>
  </conditionalFormatting>
  <conditionalFormatting sqref="I20">
    <cfRule type="expression" dxfId="460" priority="79">
      <formula>ISTEXT(I20)</formula>
    </cfRule>
  </conditionalFormatting>
  <conditionalFormatting sqref="J20">
    <cfRule type="expression" dxfId="459" priority="78">
      <formula>ISTEXT(J20)</formula>
    </cfRule>
  </conditionalFormatting>
  <conditionalFormatting sqref="I21:I26">
    <cfRule type="expression" dxfId="458" priority="77">
      <formula>ISTEXT(I21)</formula>
    </cfRule>
  </conditionalFormatting>
  <conditionalFormatting sqref="J21:J26">
    <cfRule type="expression" dxfId="457" priority="76">
      <formula>ISTEXT(J21)</formula>
    </cfRule>
  </conditionalFormatting>
  <conditionalFormatting sqref="D7:D16">
    <cfRule type="expression" dxfId="456" priority="75">
      <formula>ISTEXT(D7)</formula>
    </cfRule>
  </conditionalFormatting>
  <conditionalFormatting sqref="E7:E16">
    <cfRule type="expression" dxfId="455" priority="74">
      <formula>ISTEXT(E7)</formula>
    </cfRule>
  </conditionalFormatting>
  <conditionalFormatting sqref="F7:F16">
    <cfRule type="expression" dxfId="454" priority="73">
      <formula>ISTEXT(F7)</formula>
    </cfRule>
  </conditionalFormatting>
  <conditionalFormatting sqref="G7:G16">
    <cfRule type="expression" dxfId="453" priority="72">
      <formula>ISTEXT(G7)</formula>
    </cfRule>
  </conditionalFormatting>
  <conditionalFormatting sqref="H7:H16">
    <cfRule type="expression" dxfId="452" priority="71">
      <formula>ISTEXT(H7)</formula>
    </cfRule>
  </conditionalFormatting>
  <conditionalFormatting sqref="M7:M16">
    <cfRule type="expression" dxfId="451" priority="68">
      <formula>ISTEXT(M7)</formula>
    </cfRule>
  </conditionalFormatting>
  <conditionalFormatting sqref="N7:N16">
    <cfRule type="expression" dxfId="450" priority="67">
      <formula>ISTEXT(N7)</formula>
    </cfRule>
  </conditionalFormatting>
  <conditionalFormatting sqref="O7:O16">
    <cfRule type="expression" dxfId="449" priority="66">
      <formula>ISTEXT(O7)</formula>
    </cfRule>
  </conditionalFormatting>
  <conditionalFormatting sqref="P7:P16">
    <cfRule type="expression" dxfId="448" priority="65">
      <formula>ISTEXT(P7)</formula>
    </cfRule>
  </conditionalFormatting>
  <conditionalFormatting sqref="Q7:Q16">
    <cfRule type="expression" dxfId="447" priority="64">
      <formula>ISTEXT(Q7)</formula>
    </cfRule>
  </conditionalFormatting>
  <conditionalFormatting sqref="R7:R16">
    <cfRule type="expression" dxfId="446" priority="63">
      <formula>ISTEXT(R7)</formula>
    </cfRule>
  </conditionalFormatting>
  <conditionalFormatting sqref="I7:I16">
    <cfRule type="expression" dxfId="445" priority="62">
      <formula>ISTEXT(I7)</formula>
    </cfRule>
  </conditionalFormatting>
  <conditionalFormatting sqref="J7:J16">
    <cfRule type="expression" dxfId="444" priority="61">
      <formula>ISTEXT(J7)</formula>
    </cfRule>
  </conditionalFormatting>
  <conditionalFormatting sqref="I17:I26">
    <cfRule type="expression" dxfId="443" priority="50">
      <formula>ISTEXT(I17)</formula>
    </cfRule>
  </conditionalFormatting>
  <conditionalFormatting sqref="J17:J26">
    <cfRule type="expression" dxfId="442" priority="49">
      <formula>ISTEXT(J17)</formula>
    </cfRule>
  </conditionalFormatting>
  <conditionalFormatting sqref="K17:K26">
    <cfRule type="expression" dxfId="441" priority="48">
      <formula>ISTEXT(K17)</formula>
    </cfRule>
  </conditionalFormatting>
  <conditionalFormatting sqref="L17:L26">
    <cfRule type="expression" dxfId="440" priority="47">
      <formula>ISTEXT(L17)</formula>
    </cfRule>
  </conditionalFormatting>
  <conditionalFormatting sqref="M17:M26">
    <cfRule type="expression" dxfId="439" priority="46">
      <formula>ISTEXT(M17)</formula>
    </cfRule>
  </conditionalFormatting>
  <conditionalFormatting sqref="N17:N26">
    <cfRule type="expression" dxfId="438" priority="45">
      <formula>ISTEXT(N17)</formula>
    </cfRule>
  </conditionalFormatting>
  <conditionalFormatting sqref="O17:O26">
    <cfRule type="expression" dxfId="437" priority="44">
      <formula>ISTEXT(O17)</formula>
    </cfRule>
  </conditionalFormatting>
  <conditionalFormatting sqref="P17:P26">
    <cfRule type="expression" dxfId="436" priority="43">
      <formula>ISTEXT(P17)</formula>
    </cfRule>
  </conditionalFormatting>
  <conditionalFormatting sqref="I19">
    <cfRule type="expression" dxfId="435" priority="42">
      <formula>ISTEXT(I19)</formula>
    </cfRule>
  </conditionalFormatting>
  <conditionalFormatting sqref="J19">
    <cfRule type="expression" dxfId="434" priority="41">
      <formula>ISTEXT(J19)</formula>
    </cfRule>
  </conditionalFormatting>
  <conditionalFormatting sqref="K19">
    <cfRule type="expression" dxfId="433" priority="40">
      <formula>ISTEXT(K19)</formula>
    </cfRule>
  </conditionalFormatting>
  <conditionalFormatting sqref="L19">
    <cfRule type="expression" dxfId="432" priority="39">
      <formula>ISTEXT(L19)</formula>
    </cfRule>
  </conditionalFormatting>
  <conditionalFormatting sqref="M19">
    <cfRule type="expression" dxfId="431" priority="38">
      <formula>ISTEXT(M19)</formula>
    </cfRule>
  </conditionalFormatting>
  <conditionalFormatting sqref="N19">
    <cfRule type="expression" dxfId="430" priority="37">
      <formula>ISTEXT(N19)</formula>
    </cfRule>
  </conditionalFormatting>
  <conditionalFormatting sqref="O19">
    <cfRule type="expression" dxfId="429" priority="36">
      <formula>ISTEXT(O19)</formula>
    </cfRule>
  </conditionalFormatting>
  <conditionalFormatting sqref="P19">
    <cfRule type="expression" dxfId="428" priority="35">
      <formula>ISTEXT(P19)</formula>
    </cfRule>
  </conditionalFormatting>
  <conditionalFormatting sqref="I20">
    <cfRule type="expression" dxfId="427" priority="34">
      <formula>ISTEXT(I20)</formula>
    </cfRule>
  </conditionalFormatting>
  <conditionalFormatting sqref="J20">
    <cfRule type="expression" dxfId="426" priority="33">
      <formula>ISTEXT(J20)</formula>
    </cfRule>
  </conditionalFormatting>
  <conditionalFormatting sqref="K20">
    <cfRule type="expression" dxfId="425" priority="32">
      <formula>ISTEXT(K20)</formula>
    </cfRule>
  </conditionalFormatting>
  <conditionalFormatting sqref="L20">
    <cfRule type="expression" dxfId="424" priority="31">
      <formula>ISTEXT(L20)</formula>
    </cfRule>
  </conditionalFormatting>
  <conditionalFormatting sqref="M20">
    <cfRule type="expression" dxfId="423" priority="30">
      <formula>ISTEXT(M20)</formula>
    </cfRule>
  </conditionalFormatting>
  <conditionalFormatting sqref="N20">
    <cfRule type="expression" dxfId="422" priority="29">
      <formula>ISTEXT(N20)</formula>
    </cfRule>
  </conditionalFormatting>
  <conditionalFormatting sqref="O20">
    <cfRule type="expression" dxfId="421" priority="28">
      <formula>ISTEXT(O20)</formula>
    </cfRule>
  </conditionalFormatting>
  <conditionalFormatting sqref="P20">
    <cfRule type="expression" dxfId="420" priority="27">
      <formula>ISTEXT(P20)</formula>
    </cfRule>
  </conditionalFormatting>
  <conditionalFormatting sqref="I21:I26">
    <cfRule type="expression" dxfId="419" priority="26">
      <formula>ISTEXT(I21)</formula>
    </cfRule>
  </conditionalFormatting>
  <conditionalFormatting sqref="J21:J26">
    <cfRule type="expression" dxfId="418" priority="25">
      <formula>ISTEXT(J21)</formula>
    </cfRule>
  </conditionalFormatting>
  <conditionalFormatting sqref="K21:K26">
    <cfRule type="expression" dxfId="417" priority="24">
      <formula>ISTEXT(K21)</formula>
    </cfRule>
  </conditionalFormatting>
  <conditionalFormatting sqref="L21:L26">
    <cfRule type="expression" dxfId="416" priority="23">
      <formula>ISTEXT(L21)</formula>
    </cfRule>
  </conditionalFormatting>
  <conditionalFormatting sqref="M21:M26">
    <cfRule type="expression" dxfId="415" priority="22">
      <formula>ISTEXT(M21)</formula>
    </cfRule>
  </conditionalFormatting>
  <conditionalFormatting sqref="N21:N26">
    <cfRule type="expression" dxfId="414" priority="21">
      <formula>ISTEXT(N21)</formula>
    </cfRule>
  </conditionalFormatting>
  <conditionalFormatting sqref="O21:O26">
    <cfRule type="expression" dxfId="413" priority="20">
      <formula>ISTEXT(O21)</formula>
    </cfRule>
  </conditionalFormatting>
  <conditionalFormatting sqref="P21:P26">
    <cfRule type="expression" dxfId="412" priority="19">
      <formula>ISTEXT(P21)</formula>
    </cfRule>
  </conditionalFormatting>
  <conditionalFormatting sqref="I7:I16">
    <cfRule type="expression" dxfId="411" priority="18">
      <formula>ISTEXT(I7)</formula>
    </cfRule>
  </conditionalFormatting>
  <conditionalFormatting sqref="J7:J16">
    <cfRule type="expression" dxfId="410" priority="17">
      <formula>ISTEXT(J7)</formula>
    </cfRule>
  </conditionalFormatting>
  <conditionalFormatting sqref="K7:K16">
    <cfRule type="expression" dxfId="409" priority="16">
      <formula>ISTEXT(K7)</formula>
    </cfRule>
  </conditionalFormatting>
  <conditionalFormatting sqref="L7:L16">
    <cfRule type="expression" dxfId="408" priority="15">
      <formula>ISTEXT(L7)</formula>
    </cfRule>
  </conditionalFormatting>
  <conditionalFormatting sqref="M7:M16">
    <cfRule type="expression" dxfId="407" priority="14">
      <formula>ISTEXT(M7)</formula>
    </cfRule>
  </conditionalFormatting>
  <conditionalFormatting sqref="N7:N16">
    <cfRule type="expression" dxfId="406" priority="13">
      <formula>ISTEXT(N7)</formula>
    </cfRule>
  </conditionalFormatting>
  <conditionalFormatting sqref="O7:O16">
    <cfRule type="expression" dxfId="405" priority="12">
      <formula>ISTEXT(O7)</formula>
    </cfRule>
  </conditionalFormatting>
  <conditionalFormatting sqref="P7:P16">
    <cfRule type="expression" dxfId="404" priority="11">
      <formula>ISTEXT(P7)</formula>
    </cfRule>
  </conditionalFormatting>
  <conditionalFormatting sqref="Q17:Q26">
    <cfRule type="expression" dxfId="403" priority="10">
      <formula>ISTEXT(Q17)</formula>
    </cfRule>
  </conditionalFormatting>
  <conditionalFormatting sqref="R17:R26">
    <cfRule type="expression" dxfId="402" priority="9">
      <formula>ISTEXT(R17)</formula>
    </cfRule>
  </conditionalFormatting>
  <conditionalFormatting sqref="Q19">
    <cfRule type="expression" dxfId="401" priority="8">
      <formula>ISTEXT(Q19)</formula>
    </cfRule>
  </conditionalFormatting>
  <conditionalFormatting sqref="R19">
    <cfRule type="expression" dxfId="400" priority="7">
      <formula>ISTEXT(R19)</formula>
    </cfRule>
  </conditionalFormatting>
  <conditionalFormatting sqref="Q20">
    <cfRule type="expression" dxfId="399" priority="6">
      <formula>ISTEXT(Q20)</formula>
    </cfRule>
  </conditionalFormatting>
  <conditionalFormatting sqref="R20">
    <cfRule type="expression" dxfId="398" priority="5">
      <formula>ISTEXT(R20)</formula>
    </cfRule>
  </conditionalFormatting>
  <conditionalFormatting sqref="Q21:Q26">
    <cfRule type="expression" dxfId="397" priority="4">
      <formula>ISTEXT(Q21)</formula>
    </cfRule>
  </conditionalFormatting>
  <conditionalFormatting sqref="R21:R26">
    <cfRule type="expression" dxfId="396" priority="3">
      <formula>ISTEXT(R21)</formula>
    </cfRule>
  </conditionalFormatting>
  <conditionalFormatting sqref="Q7:Q16">
    <cfRule type="expression" dxfId="395" priority="2">
      <formula>ISTEXT(Q7)</formula>
    </cfRule>
  </conditionalFormatting>
  <conditionalFormatting sqref="R7:R16">
    <cfRule type="expression" dxfId="394" priority="1">
      <formula>ISTEXT(R7)</formula>
    </cfRule>
  </conditionalFormatting>
  <pageMargins left="0.7" right="0.7" top="0.75" bottom="0.75" header="0.3" footer="0.3"/>
  <pageSetup scale="70" orientation="portrait" horizontalDpi="300" verticalDpi="300" r:id="rId1"/>
  <headerFooter>
    <oddFooter>&amp;R&amp;8&amp;Z&amp;F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pane xSplit="14" ySplit="13" topLeftCell="O45" activePane="bottomRight" state="frozen"/>
      <selection pane="topRight" activeCell="O1" sqref="O1"/>
      <selection pane="bottomLeft" activeCell="A14" sqref="A14"/>
      <selection pane="bottomRight" activeCell="A52" sqref="A52"/>
    </sheetView>
  </sheetViews>
  <sheetFormatPr defaultRowHeight="15" x14ac:dyDescent="0.25"/>
  <cols>
    <col min="1" max="1" width="15.28515625" style="42" bestFit="1" customWidth="1"/>
    <col min="2" max="2" width="13" customWidth="1"/>
    <col min="3" max="6" width="6" style="42" customWidth="1"/>
    <col min="7" max="7" width="6.42578125" style="42" bestFit="1" customWidth="1"/>
    <col min="8" max="18" width="6" style="42" customWidth="1"/>
    <col min="19" max="19" width="6.42578125" style="42" bestFit="1" customWidth="1"/>
    <col min="20" max="20" width="6" style="42" customWidth="1"/>
    <col min="21" max="21" width="5" style="42" customWidth="1"/>
    <col min="22" max="22" width="5.7109375" style="42" bestFit="1" customWidth="1"/>
    <col min="23" max="23" width="9.140625" style="42"/>
  </cols>
  <sheetData>
    <row r="1" spans="1:23" ht="23.25" customHeight="1" thickBot="1" x14ac:dyDescent="0.4">
      <c r="A1" s="66" t="s">
        <v>90</v>
      </c>
      <c r="B1" s="66"/>
      <c r="C1" s="66"/>
      <c r="D1" s="66"/>
      <c r="E1" s="66"/>
      <c r="F1" s="66"/>
      <c r="G1" s="66"/>
      <c r="H1" s="66"/>
      <c r="I1" s="66"/>
      <c r="J1" s="66"/>
      <c r="K1" s="66"/>
      <c r="N1" s="66"/>
      <c r="O1" s="67"/>
      <c r="P1" s="67"/>
      <c r="Q1" s="67"/>
      <c r="R1" s="67"/>
      <c r="S1" s="67"/>
      <c r="T1" s="67"/>
      <c r="U1" s="68"/>
      <c r="V1" s="68"/>
    </row>
    <row r="2" spans="1:23" s="23" customFormat="1" ht="18.75" x14ac:dyDescent="0.3">
      <c r="A2" s="97" t="str">
        <f>'SBSA Inf Conc'!A2</f>
        <v>South Bayside System Authority</v>
      </c>
      <c r="B2" s="98"/>
      <c r="C2" s="98"/>
      <c r="D2" s="98"/>
      <c r="E2" s="98"/>
      <c r="F2" s="98"/>
      <c r="G2" s="98"/>
      <c r="H2" s="98"/>
      <c r="I2" s="98"/>
      <c r="J2" s="98"/>
      <c r="K2" s="99"/>
      <c r="N2" s="69"/>
      <c r="O2" s="69"/>
      <c r="P2" s="69"/>
      <c r="Q2" s="69"/>
      <c r="R2" s="69"/>
      <c r="S2" s="70"/>
      <c r="T2" s="71"/>
      <c r="U2" s="71"/>
      <c r="V2" s="71"/>
      <c r="W2" s="71"/>
    </row>
    <row r="3" spans="1:23" s="23" customFormat="1" ht="19.5" thickBot="1" x14ac:dyDescent="0.35">
      <c r="A3" s="100" t="str">
        <f>'SBSA Inf Conc'!A3</f>
        <v>Bob Wandro (650) 832-6238</v>
      </c>
      <c r="B3" s="101"/>
      <c r="C3" s="101"/>
      <c r="D3" s="101"/>
      <c r="E3" s="101"/>
      <c r="F3" s="101"/>
      <c r="G3" s="101"/>
      <c r="H3" s="101"/>
      <c r="I3" s="101"/>
      <c r="J3" s="101"/>
      <c r="K3" s="102"/>
      <c r="N3" s="69"/>
      <c r="O3" s="69"/>
      <c r="P3" s="69"/>
      <c r="Q3" s="69"/>
      <c r="R3" s="69"/>
      <c r="S3" s="70"/>
      <c r="T3" s="71"/>
      <c r="U3" s="71"/>
      <c r="V3" s="71"/>
      <c r="W3" s="71"/>
    </row>
    <row r="4" spans="1:23" ht="19.5" thickBot="1" x14ac:dyDescent="0.35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23" ht="27.75" customHeight="1" x14ac:dyDescent="0.25">
      <c r="A5" s="46" t="s">
        <v>91</v>
      </c>
      <c r="B5" s="9" t="s">
        <v>0</v>
      </c>
      <c r="C5" s="512" t="s">
        <v>4</v>
      </c>
      <c r="D5" s="511"/>
      <c r="E5" s="512" t="s">
        <v>5</v>
      </c>
      <c r="F5" s="511"/>
      <c r="G5" s="512" t="s">
        <v>1</v>
      </c>
      <c r="H5" s="511"/>
      <c r="I5" s="512" t="s">
        <v>2</v>
      </c>
      <c r="J5" s="511"/>
      <c r="K5" s="512" t="s">
        <v>3</v>
      </c>
      <c r="L5" s="511"/>
      <c r="M5" s="512" t="s">
        <v>7</v>
      </c>
      <c r="N5" s="511"/>
      <c r="O5" s="512" t="s">
        <v>8</v>
      </c>
      <c r="P5" s="511"/>
      <c r="Q5" s="512" t="s">
        <v>23</v>
      </c>
      <c r="R5" s="511"/>
      <c r="S5" s="510" t="s">
        <v>17</v>
      </c>
      <c r="T5" s="511"/>
      <c r="U5" s="510" t="s">
        <v>9</v>
      </c>
      <c r="V5" s="511"/>
    </row>
    <row r="6" spans="1:23" ht="18.75" customHeight="1" thickBot="1" x14ac:dyDescent="0.3">
      <c r="A6" s="47"/>
      <c r="B6" s="5" t="s">
        <v>33</v>
      </c>
      <c r="C6" s="73" t="s">
        <v>31</v>
      </c>
      <c r="D6" s="74" t="s">
        <v>32</v>
      </c>
      <c r="E6" s="73" t="s">
        <v>31</v>
      </c>
      <c r="F6" s="74" t="s">
        <v>32</v>
      </c>
      <c r="G6" s="73" t="s">
        <v>31</v>
      </c>
      <c r="H6" s="74" t="s">
        <v>32</v>
      </c>
      <c r="I6" s="73" t="s">
        <v>31</v>
      </c>
      <c r="J6" s="74" t="s">
        <v>32</v>
      </c>
      <c r="K6" s="73" t="s">
        <v>31</v>
      </c>
      <c r="L6" s="74" t="s">
        <v>32</v>
      </c>
      <c r="M6" s="73" t="s">
        <v>31</v>
      </c>
      <c r="N6" s="74" t="s">
        <v>32</v>
      </c>
      <c r="O6" s="73" t="s">
        <v>31</v>
      </c>
      <c r="P6" s="74" t="s">
        <v>32</v>
      </c>
      <c r="Q6" s="73" t="s">
        <v>31</v>
      </c>
      <c r="R6" s="74" t="s">
        <v>32</v>
      </c>
      <c r="S6" s="75" t="s">
        <v>31</v>
      </c>
      <c r="T6" s="76" t="s">
        <v>32</v>
      </c>
      <c r="U6" s="75" t="s">
        <v>31</v>
      </c>
      <c r="V6" s="74" t="s">
        <v>32</v>
      </c>
    </row>
    <row r="7" spans="1:23" s="23" customFormat="1" x14ac:dyDescent="0.25">
      <c r="A7" s="182" t="str">
        <f>'SBSA Eff Conc'!A7</f>
        <v>Q3 2012</v>
      </c>
      <c r="B7" s="113">
        <v>41103</v>
      </c>
      <c r="C7" s="183">
        <v>0.1</v>
      </c>
      <c r="D7" s="174">
        <v>1</v>
      </c>
      <c r="E7" s="132">
        <v>0.1</v>
      </c>
      <c r="F7" s="158">
        <v>1</v>
      </c>
      <c r="G7" s="175">
        <v>3.0000000000000001E-3</v>
      </c>
      <c r="H7" s="174">
        <v>0.2</v>
      </c>
      <c r="I7" s="160">
        <v>0.02</v>
      </c>
      <c r="J7" s="159">
        <v>0.1</v>
      </c>
      <c r="K7" s="177">
        <v>1</v>
      </c>
      <c r="L7" s="174">
        <v>5</v>
      </c>
      <c r="M7" s="180"/>
      <c r="N7" s="181"/>
      <c r="O7" s="173">
        <v>0.2</v>
      </c>
      <c r="P7" s="174">
        <v>2</v>
      </c>
      <c r="Q7" s="132">
        <v>0.2</v>
      </c>
      <c r="R7" s="159">
        <v>0.4</v>
      </c>
      <c r="S7" s="178">
        <v>0.09</v>
      </c>
      <c r="T7" s="174">
        <v>1</v>
      </c>
      <c r="U7" s="179">
        <v>0.66</v>
      </c>
      <c r="V7" s="176">
        <v>1</v>
      </c>
      <c r="W7" s="71"/>
    </row>
    <row r="8" spans="1:23" s="23" customFormat="1" x14ac:dyDescent="0.25">
      <c r="A8" s="182" t="str">
        <f>'SBSA Eff Conc'!A8</f>
        <v>Q3 2012</v>
      </c>
      <c r="B8" s="113">
        <v>41117</v>
      </c>
      <c r="C8" s="184">
        <v>0.1</v>
      </c>
      <c r="D8" s="134">
        <v>1</v>
      </c>
      <c r="E8" s="143">
        <v>0.1</v>
      </c>
      <c r="F8" s="161">
        <v>1</v>
      </c>
      <c r="G8" s="135">
        <v>3.0000000000000001E-3</v>
      </c>
      <c r="H8" s="134">
        <v>0.2</v>
      </c>
      <c r="I8" s="163">
        <v>0.02</v>
      </c>
      <c r="J8" s="162">
        <v>0.1</v>
      </c>
      <c r="K8" s="137">
        <v>1</v>
      </c>
      <c r="L8" s="134">
        <v>5</v>
      </c>
      <c r="M8" s="79"/>
      <c r="N8" s="81"/>
      <c r="O8" s="138">
        <v>0.2</v>
      </c>
      <c r="P8" s="139">
        <v>1</v>
      </c>
      <c r="Q8" s="143">
        <v>0.4</v>
      </c>
      <c r="R8" s="162">
        <v>0.8</v>
      </c>
      <c r="S8" s="140">
        <v>0.09</v>
      </c>
      <c r="T8" s="134">
        <v>1</v>
      </c>
      <c r="U8" s="141">
        <v>0.66</v>
      </c>
      <c r="V8" s="136">
        <v>1</v>
      </c>
      <c r="W8" s="71"/>
    </row>
    <row r="9" spans="1:23" s="23" customFormat="1" x14ac:dyDescent="0.25">
      <c r="A9" s="182" t="str">
        <f>'SBSA Eff Conc'!A9</f>
        <v>Q3 2012</v>
      </c>
      <c r="B9" s="113">
        <v>41135</v>
      </c>
      <c r="C9" s="184">
        <v>0.1</v>
      </c>
      <c r="D9" s="134">
        <v>1</v>
      </c>
      <c r="E9" s="143">
        <v>0.1</v>
      </c>
      <c r="F9" s="161">
        <v>1</v>
      </c>
      <c r="G9" s="135">
        <v>3.0000000000000001E-3</v>
      </c>
      <c r="H9" s="134">
        <v>0.2</v>
      </c>
      <c r="I9" s="163">
        <v>0.01</v>
      </c>
      <c r="J9" s="479">
        <v>0.05</v>
      </c>
      <c r="K9" s="144">
        <v>1</v>
      </c>
      <c r="L9" s="134">
        <v>5</v>
      </c>
      <c r="M9" s="79"/>
      <c r="N9" s="81"/>
      <c r="O9" s="133">
        <v>0.2</v>
      </c>
      <c r="P9" s="134">
        <v>1</v>
      </c>
      <c r="Q9" s="143">
        <v>0.4</v>
      </c>
      <c r="R9" s="164">
        <v>0.8</v>
      </c>
      <c r="S9" s="140">
        <v>0.09</v>
      </c>
      <c r="T9" s="134">
        <v>1</v>
      </c>
      <c r="U9" s="141">
        <v>0.66</v>
      </c>
      <c r="V9" s="136">
        <v>1</v>
      </c>
      <c r="W9" s="71"/>
    </row>
    <row r="10" spans="1:23" s="23" customFormat="1" x14ac:dyDescent="0.25">
      <c r="A10" s="182" t="str">
        <f>'SBSA Eff Conc'!A10</f>
        <v>Q3 2012</v>
      </c>
      <c r="B10" s="113">
        <v>41143</v>
      </c>
      <c r="C10" s="184">
        <v>0.1</v>
      </c>
      <c r="D10" s="134">
        <v>1</v>
      </c>
      <c r="E10" s="143">
        <v>0.1</v>
      </c>
      <c r="F10" s="161">
        <v>1</v>
      </c>
      <c r="G10" s="135">
        <v>3.0000000000000001E-3</v>
      </c>
      <c r="H10" s="134">
        <v>0.2</v>
      </c>
      <c r="I10" s="163">
        <v>0.02</v>
      </c>
      <c r="J10" s="162">
        <v>0.1</v>
      </c>
      <c r="K10" s="144">
        <v>1</v>
      </c>
      <c r="L10" s="134">
        <v>5</v>
      </c>
      <c r="M10" s="79"/>
      <c r="N10" s="81"/>
      <c r="O10" s="133">
        <v>0.4</v>
      </c>
      <c r="P10" s="134">
        <v>2</v>
      </c>
      <c r="Q10" s="143">
        <v>0.4</v>
      </c>
      <c r="R10" s="162">
        <v>0.8</v>
      </c>
      <c r="S10" s="140">
        <v>0.09</v>
      </c>
      <c r="T10" s="134">
        <v>1</v>
      </c>
      <c r="U10" s="141">
        <v>0.66</v>
      </c>
      <c r="V10" s="136">
        <v>1</v>
      </c>
      <c r="W10" s="71"/>
    </row>
    <row r="11" spans="1:23" s="23" customFormat="1" x14ac:dyDescent="0.25">
      <c r="A11" s="182" t="str">
        <f>'SBSA Eff Conc'!A11</f>
        <v>Q3 2012</v>
      </c>
      <c r="B11" s="113">
        <v>41165</v>
      </c>
      <c r="C11" s="184">
        <v>0.1</v>
      </c>
      <c r="D11" s="134">
        <v>1</v>
      </c>
      <c r="E11" s="143">
        <v>0.1</v>
      </c>
      <c r="F11" s="161">
        <v>1</v>
      </c>
      <c r="G11" s="135">
        <v>3.0000000000000001E-3</v>
      </c>
      <c r="H11" s="134">
        <v>0.2</v>
      </c>
      <c r="I11" s="163">
        <v>0.01</v>
      </c>
      <c r="J11" s="479">
        <v>0.05</v>
      </c>
      <c r="K11" s="144">
        <v>1</v>
      </c>
      <c r="L11" s="134">
        <v>5</v>
      </c>
      <c r="M11" s="79"/>
      <c r="N11" s="81"/>
      <c r="O11" s="133">
        <v>0.4</v>
      </c>
      <c r="P11" s="134">
        <v>2</v>
      </c>
      <c r="Q11" s="143">
        <v>0.4</v>
      </c>
      <c r="R11" s="162">
        <v>0.8</v>
      </c>
      <c r="S11" s="140">
        <v>0.18</v>
      </c>
      <c r="T11" s="134">
        <v>2</v>
      </c>
      <c r="U11" s="141">
        <v>0.7</v>
      </c>
      <c r="V11" s="136">
        <v>1</v>
      </c>
      <c r="W11" s="71"/>
    </row>
    <row r="12" spans="1:23" s="23" customFormat="1" x14ac:dyDescent="0.25">
      <c r="A12" s="182" t="str">
        <f>'SBSA Eff Conc'!A12</f>
        <v>Q3 2012</v>
      </c>
      <c r="B12" s="113">
        <v>41172</v>
      </c>
      <c r="C12" s="150">
        <v>0.1</v>
      </c>
      <c r="D12" s="146">
        <v>1</v>
      </c>
      <c r="E12" s="165">
        <v>0.1</v>
      </c>
      <c r="F12" s="166">
        <v>1</v>
      </c>
      <c r="G12" s="147">
        <v>3.0000000000000001E-3</v>
      </c>
      <c r="H12" s="146">
        <v>0.2</v>
      </c>
      <c r="I12" s="168">
        <v>0.01</v>
      </c>
      <c r="J12" s="480">
        <v>0.05</v>
      </c>
      <c r="K12" s="149">
        <v>1</v>
      </c>
      <c r="L12" s="146">
        <v>5</v>
      </c>
      <c r="M12" s="79"/>
      <c r="N12" s="81"/>
      <c r="O12" s="145">
        <v>0.2</v>
      </c>
      <c r="P12" s="146">
        <v>1</v>
      </c>
      <c r="Q12" s="165">
        <v>0.4</v>
      </c>
      <c r="R12" s="167">
        <v>0.8</v>
      </c>
      <c r="S12" s="150">
        <v>0.3</v>
      </c>
      <c r="T12" s="146">
        <v>3</v>
      </c>
      <c r="U12" s="151">
        <v>0.7</v>
      </c>
      <c r="V12" s="148">
        <v>1</v>
      </c>
      <c r="W12" s="71"/>
    </row>
    <row r="13" spans="1:23" s="23" customFormat="1" x14ac:dyDescent="0.25">
      <c r="A13" s="182" t="str">
        <f>'SBSA Eff Conc'!A13</f>
        <v>Q4 2012</v>
      </c>
      <c r="B13" s="113">
        <v>41185</v>
      </c>
      <c r="C13" s="184">
        <v>0.1</v>
      </c>
      <c r="D13" s="134">
        <v>1</v>
      </c>
      <c r="E13" s="143">
        <v>0.1</v>
      </c>
      <c r="F13" s="161">
        <v>1</v>
      </c>
      <c r="G13" s="135">
        <v>3.0000000000000001E-3</v>
      </c>
      <c r="H13" s="142">
        <v>0.2</v>
      </c>
      <c r="I13" s="163">
        <v>0.01</v>
      </c>
      <c r="J13" s="479">
        <v>0.05</v>
      </c>
      <c r="K13" s="144">
        <v>1</v>
      </c>
      <c r="L13" s="134">
        <v>5</v>
      </c>
      <c r="M13" s="79"/>
      <c r="N13" s="81"/>
      <c r="O13" s="154">
        <v>0.2</v>
      </c>
      <c r="P13" s="134">
        <v>1</v>
      </c>
      <c r="Q13" s="143">
        <v>0.4</v>
      </c>
      <c r="R13" s="162">
        <v>0.8</v>
      </c>
      <c r="S13" s="140">
        <v>0.09</v>
      </c>
      <c r="T13" s="136">
        <v>1</v>
      </c>
      <c r="U13" s="141">
        <v>0.7</v>
      </c>
      <c r="V13" s="136">
        <v>1</v>
      </c>
      <c r="W13" s="71"/>
    </row>
    <row r="14" spans="1:23" s="23" customFormat="1" x14ac:dyDescent="0.25">
      <c r="A14" s="182" t="str">
        <f>'SBSA Eff Conc'!A14</f>
        <v>Q4 2012</v>
      </c>
      <c r="B14" s="113">
        <v>41191</v>
      </c>
      <c r="C14" s="184">
        <v>0.1</v>
      </c>
      <c r="D14" s="134">
        <v>1</v>
      </c>
      <c r="E14" s="143">
        <v>0.1</v>
      </c>
      <c r="F14" s="161">
        <v>1</v>
      </c>
      <c r="G14" s="135">
        <v>3.0000000000000001E-3</v>
      </c>
      <c r="H14" s="142">
        <v>0.2</v>
      </c>
      <c r="I14" s="153">
        <v>4.0000000000000001E-3</v>
      </c>
      <c r="J14" s="479">
        <v>0.02</v>
      </c>
      <c r="K14" s="144">
        <v>1</v>
      </c>
      <c r="L14" s="134">
        <v>5</v>
      </c>
      <c r="M14" s="79"/>
      <c r="N14" s="81"/>
      <c r="O14" s="154">
        <v>0.2</v>
      </c>
      <c r="P14" s="134">
        <v>1</v>
      </c>
      <c r="Q14" s="143">
        <v>0.2</v>
      </c>
      <c r="R14" s="162">
        <v>0.4</v>
      </c>
      <c r="S14" s="140">
        <v>0.18</v>
      </c>
      <c r="T14" s="136">
        <v>2</v>
      </c>
      <c r="U14" s="141">
        <v>0.7</v>
      </c>
      <c r="V14" s="136">
        <v>1</v>
      </c>
      <c r="W14" s="71"/>
    </row>
    <row r="15" spans="1:23" s="23" customFormat="1" x14ac:dyDescent="0.25">
      <c r="A15" s="182" t="str">
        <f>'SBSA Eff Conc'!A15</f>
        <v>Q4 2012</v>
      </c>
      <c r="B15" s="113">
        <v>41220</v>
      </c>
      <c r="C15" s="184">
        <v>0.1</v>
      </c>
      <c r="D15" s="134">
        <v>1</v>
      </c>
      <c r="E15" s="143">
        <v>0.1</v>
      </c>
      <c r="F15" s="161">
        <v>1</v>
      </c>
      <c r="G15" s="135">
        <v>6.0000000000000001E-3</v>
      </c>
      <c r="H15" s="142">
        <v>0.4</v>
      </c>
      <c r="I15" s="163">
        <v>0.01</v>
      </c>
      <c r="J15" s="479">
        <v>0.05</v>
      </c>
      <c r="K15" s="144">
        <v>1</v>
      </c>
      <c r="L15" s="134">
        <v>5</v>
      </c>
      <c r="M15" s="79"/>
      <c r="N15" s="81"/>
      <c r="O15" s="154">
        <v>0.2</v>
      </c>
      <c r="P15" s="134">
        <v>1</v>
      </c>
      <c r="Q15" s="143">
        <v>0.2</v>
      </c>
      <c r="R15" s="162">
        <v>0.4</v>
      </c>
      <c r="S15" s="140">
        <v>0.09</v>
      </c>
      <c r="T15" s="136">
        <v>1</v>
      </c>
      <c r="U15" s="141">
        <v>0.7</v>
      </c>
      <c r="V15" s="136">
        <v>1</v>
      </c>
      <c r="W15" s="71"/>
    </row>
    <row r="16" spans="1:23" s="23" customFormat="1" x14ac:dyDescent="0.25">
      <c r="A16" s="182" t="str">
        <f>'SBSA Eff Conc'!A16</f>
        <v>Q4 2012</v>
      </c>
      <c r="B16" s="113">
        <v>41233</v>
      </c>
      <c r="C16" s="184">
        <v>0.1</v>
      </c>
      <c r="D16" s="134">
        <v>1</v>
      </c>
      <c r="E16" s="143">
        <v>0.1</v>
      </c>
      <c r="F16" s="161">
        <v>1</v>
      </c>
      <c r="G16" s="135">
        <v>3.0000000000000001E-3</v>
      </c>
      <c r="H16" s="142">
        <v>0.2</v>
      </c>
      <c r="I16" s="163">
        <v>0.01</v>
      </c>
      <c r="J16" s="479">
        <v>0.05</v>
      </c>
      <c r="K16" s="144">
        <v>1</v>
      </c>
      <c r="L16" s="134">
        <v>5</v>
      </c>
      <c r="M16" s="79"/>
      <c r="N16" s="81"/>
      <c r="O16" s="154">
        <v>0.2</v>
      </c>
      <c r="P16" s="134">
        <v>1</v>
      </c>
      <c r="Q16" s="143">
        <v>0.2</v>
      </c>
      <c r="R16" s="162">
        <v>0.4</v>
      </c>
      <c r="S16" s="140">
        <v>0.09</v>
      </c>
      <c r="T16" s="136">
        <v>1</v>
      </c>
      <c r="U16" s="141">
        <v>0.7</v>
      </c>
      <c r="V16" s="136">
        <v>1</v>
      </c>
      <c r="W16" s="71"/>
    </row>
    <row r="17" spans="1:23" s="23" customFormat="1" x14ac:dyDescent="0.25">
      <c r="A17" s="182" t="str">
        <f>'SBSA Eff Conc'!A17</f>
        <v>Q4 2012</v>
      </c>
      <c r="B17" s="113">
        <v>41254</v>
      </c>
      <c r="C17" s="184">
        <v>0.1</v>
      </c>
      <c r="D17" s="134">
        <v>1</v>
      </c>
      <c r="E17" s="143">
        <v>0.1</v>
      </c>
      <c r="F17" s="161">
        <v>1</v>
      </c>
      <c r="G17" s="135">
        <v>1.4999999999999999E-2</v>
      </c>
      <c r="H17" s="134">
        <v>1</v>
      </c>
      <c r="I17" s="153">
        <v>4.0000000000000001E-3</v>
      </c>
      <c r="J17" s="479">
        <v>0.02</v>
      </c>
      <c r="K17" s="144">
        <v>1</v>
      </c>
      <c r="L17" s="134">
        <v>5</v>
      </c>
      <c r="M17" s="79"/>
      <c r="N17" s="81"/>
      <c r="O17" s="154">
        <v>0.2</v>
      </c>
      <c r="P17" s="134">
        <v>1</v>
      </c>
      <c r="Q17" s="143">
        <v>0.2</v>
      </c>
      <c r="R17" s="162">
        <v>0.4</v>
      </c>
      <c r="S17" s="140">
        <v>0.09</v>
      </c>
      <c r="T17" s="136">
        <v>1</v>
      </c>
      <c r="U17" s="141">
        <v>0.7</v>
      </c>
      <c r="V17" s="136">
        <v>1</v>
      </c>
      <c r="W17" s="71"/>
    </row>
    <row r="18" spans="1:23" s="23" customFormat="1" x14ac:dyDescent="0.25">
      <c r="A18" s="182" t="str">
        <f>'SBSA Eff Conc'!A18</f>
        <v>Q4 2012</v>
      </c>
      <c r="B18" s="113">
        <v>41262</v>
      </c>
      <c r="C18" s="150">
        <v>0.1</v>
      </c>
      <c r="D18" s="146">
        <v>1</v>
      </c>
      <c r="E18" s="165">
        <v>0.1</v>
      </c>
      <c r="F18" s="166">
        <v>1</v>
      </c>
      <c r="G18" s="147">
        <v>3.0000000000000001E-3</v>
      </c>
      <c r="H18" s="152">
        <v>0.2</v>
      </c>
      <c r="I18" s="169">
        <v>2E-3</v>
      </c>
      <c r="J18" s="481">
        <v>0.01</v>
      </c>
      <c r="K18" s="149">
        <v>1</v>
      </c>
      <c r="L18" s="146">
        <v>5</v>
      </c>
      <c r="M18" s="79"/>
      <c r="N18" s="81"/>
      <c r="O18" s="155">
        <v>0.4</v>
      </c>
      <c r="P18" s="146">
        <v>2</v>
      </c>
      <c r="Q18" s="165">
        <v>0.4</v>
      </c>
      <c r="R18" s="167">
        <v>0.8</v>
      </c>
      <c r="S18" s="156">
        <v>0.18</v>
      </c>
      <c r="T18" s="148">
        <v>2</v>
      </c>
      <c r="U18" s="151">
        <v>0.7</v>
      </c>
      <c r="V18" s="148">
        <v>1</v>
      </c>
      <c r="W18" s="71"/>
    </row>
    <row r="19" spans="1:23" s="61" customFormat="1" x14ac:dyDescent="0.25">
      <c r="A19" s="182" t="str">
        <f>'SBSA Eff Conc'!A19</f>
        <v>Q1 2013</v>
      </c>
      <c r="B19" s="113">
        <v>41282</v>
      </c>
      <c r="C19" s="184">
        <v>0.1</v>
      </c>
      <c r="D19" s="134">
        <v>1</v>
      </c>
      <c r="E19" s="143">
        <v>0.1</v>
      </c>
      <c r="F19" s="161">
        <v>1</v>
      </c>
      <c r="G19" s="135">
        <v>3.0000000000000001E-3</v>
      </c>
      <c r="H19" s="142">
        <v>0.2</v>
      </c>
      <c r="I19" s="163">
        <v>0.01</v>
      </c>
      <c r="J19" s="479">
        <v>0.05</v>
      </c>
      <c r="K19" s="144">
        <v>1</v>
      </c>
      <c r="L19" s="134">
        <v>5</v>
      </c>
      <c r="M19" s="79"/>
      <c r="N19" s="81"/>
      <c r="O19" s="154">
        <v>0.2</v>
      </c>
      <c r="P19" s="134">
        <v>1</v>
      </c>
      <c r="Q19" s="143">
        <v>0.2</v>
      </c>
      <c r="R19" s="162">
        <v>0.4</v>
      </c>
      <c r="S19" s="140">
        <v>0.09</v>
      </c>
      <c r="T19" s="136">
        <v>1</v>
      </c>
      <c r="U19" s="141">
        <v>0.7</v>
      </c>
      <c r="V19" s="136">
        <v>1</v>
      </c>
      <c r="W19" s="71"/>
    </row>
    <row r="20" spans="1:23" s="61" customFormat="1" x14ac:dyDescent="0.25">
      <c r="A20" s="182" t="str">
        <f>'SBSA Eff Conc'!A20</f>
        <v>Q1 2013</v>
      </c>
      <c r="B20" s="113">
        <v>41289</v>
      </c>
      <c r="C20" s="184">
        <v>0.1</v>
      </c>
      <c r="D20" s="134">
        <v>1</v>
      </c>
      <c r="E20" s="143">
        <v>0.1</v>
      </c>
      <c r="F20" s="161">
        <v>1</v>
      </c>
      <c r="G20" s="135">
        <v>3.0000000000000001E-3</v>
      </c>
      <c r="H20" s="142">
        <v>0.2</v>
      </c>
      <c r="I20" s="153">
        <v>2E-3</v>
      </c>
      <c r="J20" s="479">
        <v>0.01</v>
      </c>
      <c r="K20" s="144">
        <v>1</v>
      </c>
      <c r="L20" s="134">
        <v>5</v>
      </c>
      <c r="M20" s="79"/>
      <c r="N20" s="81"/>
      <c r="O20" s="154">
        <v>0.2</v>
      </c>
      <c r="P20" s="134">
        <v>1</v>
      </c>
      <c r="Q20" s="143">
        <v>0.2</v>
      </c>
      <c r="R20" s="162">
        <v>0.4</v>
      </c>
      <c r="S20" s="140">
        <v>0.09</v>
      </c>
      <c r="T20" s="136">
        <v>1</v>
      </c>
      <c r="U20" s="141">
        <v>0.7</v>
      </c>
      <c r="V20" s="136">
        <v>1</v>
      </c>
      <c r="W20" s="71"/>
    </row>
    <row r="21" spans="1:23" s="61" customFormat="1" x14ac:dyDescent="0.25">
      <c r="A21" s="182" t="str">
        <f>'SBSA Eff Conc'!A21</f>
        <v>Q1 2013</v>
      </c>
      <c r="B21" s="113">
        <v>41312</v>
      </c>
      <c r="C21" s="184">
        <v>0.1</v>
      </c>
      <c r="D21" s="134">
        <v>1</v>
      </c>
      <c r="E21" s="143">
        <v>0.1</v>
      </c>
      <c r="F21" s="161">
        <v>1</v>
      </c>
      <c r="G21" s="135">
        <v>3.0000000000000001E-3</v>
      </c>
      <c r="H21" s="142">
        <v>0.2</v>
      </c>
      <c r="I21" s="153">
        <v>4.0000000000000001E-3</v>
      </c>
      <c r="J21" s="479">
        <v>0.02</v>
      </c>
      <c r="K21" s="144">
        <v>1</v>
      </c>
      <c r="L21" s="134">
        <v>5</v>
      </c>
      <c r="M21" s="79"/>
      <c r="N21" s="81"/>
      <c r="O21" s="154">
        <v>0.2</v>
      </c>
      <c r="P21" s="134">
        <v>1</v>
      </c>
      <c r="Q21" s="143">
        <v>0.2</v>
      </c>
      <c r="R21" s="162">
        <v>0.4</v>
      </c>
      <c r="S21" s="140">
        <v>0.09</v>
      </c>
      <c r="T21" s="136">
        <v>1</v>
      </c>
      <c r="U21" s="141">
        <v>0.7</v>
      </c>
      <c r="V21" s="136">
        <v>1</v>
      </c>
      <c r="W21" s="71"/>
    </row>
    <row r="22" spans="1:23" s="61" customFormat="1" ht="14.45" x14ac:dyDescent="0.3">
      <c r="A22" s="182" t="str">
        <f>'SBSA Eff Conc'!A22</f>
        <v>Q1 2013</v>
      </c>
      <c r="B22" s="113">
        <v>41319</v>
      </c>
      <c r="C22" s="184">
        <v>0.1</v>
      </c>
      <c r="D22" s="134">
        <v>1</v>
      </c>
      <c r="E22" s="143">
        <v>0.1</v>
      </c>
      <c r="F22" s="161">
        <v>1</v>
      </c>
      <c r="G22" s="135">
        <v>3.0000000000000001E-3</v>
      </c>
      <c r="H22" s="142">
        <v>0.2</v>
      </c>
      <c r="I22" s="163">
        <v>0.01</v>
      </c>
      <c r="J22" s="479">
        <v>0.05</v>
      </c>
      <c r="K22" s="144">
        <v>1</v>
      </c>
      <c r="L22" s="134">
        <v>5</v>
      </c>
      <c r="M22" s="79"/>
      <c r="N22" s="81"/>
      <c r="O22" s="154">
        <v>0.2</v>
      </c>
      <c r="P22" s="134">
        <v>1</v>
      </c>
      <c r="Q22" s="143">
        <v>0.2</v>
      </c>
      <c r="R22" s="162">
        <v>0.4</v>
      </c>
      <c r="S22" s="140">
        <v>0.09</v>
      </c>
      <c r="T22" s="136">
        <v>1</v>
      </c>
      <c r="U22" s="141">
        <v>0.7</v>
      </c>
      <c r="V22" s="136">
        <v>1</v>
      </c>
      <c r="W22" s="71"/>
    </row>
    <row r="23" spans="1:23" s="61" customFormat="1" ht="14.45" x14ac:dyDescent="0.3">
      <c r="A23" s="182" t="str">
        <f>'SBSA Eff Conc'!A23</f>
        <v>Q1 2013</v>
      </c>
      <c r="B23" s="113">
        <v>41325</v>
      </c>
      <c r="C23" s="184">
        <v>0.1</v>
      </c>
      <c r="D23" s="134">
        <v>1</v>
      </c>
      <c r="E23" s="143">
        <v>0.1</v>
      </c>
      <c r="F23" s="161">
        <v>1</v>
      </c>
      <c r="G23" s="135">
        <v>3.0000000000000001E-3</v>
      </c>
      <c r="H23" s="142">
        <v>0.2</v>
      </c>
      <c r="I23" s="153">
        <v>4.0000000000000001E-3</v>
      </c>
      <c r="J23" s="479">
        <v>0.02</v>
      </c>
      <c r="K23" s="144">
        <v>1</v>
      </c>
      <c r="L23" s="134">
        <v>5</v>
      </c>
      <c r="M23" s="79"/>
      <c r="N23" s="81"/>
      <c r="O23" s="154">
        <v>0.2</v>
      </c>
      <c r="P23" s="134">
        <v>1</v>
      </c>
      <c r="Q23" s="143">
        <v>0.2</v>
      </c>
      <c r="R23" s="162">
        <v>0.4</v>
      </c>
      <c r="S23" s="140">
        <v>0.09</v>
      </c>
      <c r="T23" s="136">
        <v>1</v>
      </c>
      <c r="U23" s="141">
        <v>0.7</v>
      </c>
      <c r="V23" s="136">
        <v>1</v>
      </c>
      <c r="W23" s="71"/>
    </row>
    <row r="24" spans="1:23" s="61" customFormat="1" ht="14.45" x14ac:dyDescent="0.3">
      <c r="A24" s="182" t="str">
        <f>'SBSA Eff Conc'!A24</f>
        <v>Q1 2013</v>
      </c>
      <c r="B24" s="113">
        <v>41338</v>
      </c>
      <c r="C24" s="150">
        <v>0.1</v>
      </c>
      <c r="D24" s="146">
        <v>1</v>
      </c>
      <c r="E24" s="165">
        <v>0.1</v>
      </c>
      <c r="F24" s="166">
        <v>1</v>
      </c>
      <c r="G24" s="147">
        <v>3.0000000000000001E-3</v>
      </c>
      <c r="H24" s="152">
        <v>0.2</v>
      </c>
      <c r="I24" s="168">
        <v>0.01</v>
      </c>
      <c r="J24" s="481">
        <v>0.05</v>
      </c>
      <c r="K24" s="149">
        <v>1</v>
      </c>
      <c r="L24" s="146">
        <v>5</v>
      </c>
      <c r="M24" s="79"/>
      <c r="N24" s="81"/>
      <c r="O24" s="155">
        <v>0.2</v>
      </c>
      <c r="P24" s="146">
        <v>1</v>
      </c>
      <c r="Q24" s="165">
        <v>0.2</v>
      </c>
      <c r="R24" s="167">
        <v>0.4</v>
      </c>
      <c r="S24" s="156">
        <v>0.09</v>
      </c>
      <c r="T24" s="148">
        <v>1</v>
      </c>
      <c r="U24" s="151">
        <v>0.7</v>
      </c>
      <c r="V24" s="148">
        <v>1</v>
      </c>
      <c r="W24" s="71"/>
    </row>
    <row r="25" spans="1:23" s="61" customFormat="1" ht="14.45" x14ac:dyDescent="0.3">
      <c r="A25" s="112" t="str">
        <f>'SBSA Eff Conc'!A25</f>
        <v>Q1 2013</v>
      </c>
      <c r="B25" s="113">
        <f>'SBSA Eff Conc'!B25</f>
        <v>41345</v>
      </c>
      <c r="C25" s="191">
        <v>0.1</v>
      </c>
      <c r="D25" s="189">
        <v>1</v>
      </c>
      <c r="E25" s="193">
        <v>0.1</v>
      </c>
      <c r="F25" s="192">
        <v>1</v>
      </c>
      <c r="G25" s="195">
        <v>3.0000000000000001E-3</v>
      </c>
      <c r="H25" s="78">
        <v>0.2</v>
      </c>
      <c r="I25" s="79">
        <v>4.0000000000000001E-3</v>
      </c>
      <c r="J25" s="483">
        <v>0.02</v>
      </c>
      <c r="K25" s="199">
        <v>1</v>
      </c>
      <c r="L25" s="189">
        <v>5</v>
      </c>
      <c r="M25" s="79"/>
      <c r="N25" s="81"/>
      <c r="O25" s="77">
        <v>0.2</v>
      </c>
      <c r="P25" s="189">
        <v>1</v>
      </c>
      <c r="Q25" s="193">
        <v>0.2</v>
      </c>
      <c r="R25" s="194">
        <v>0.4</v>
      </c>
      <c r="S25" s="118">
        <v>0.09</v>
      </c>
      <c r="T25" s="190">
        <v>1</v>
      </c>
      <c r="U25" s="77">
        <v>0.7</v>
      </c>
      <c r="V25" s="190">
        <v>1</v>
      </c>
      <c r="W25" s="71"/>
    </row>
    <row r="26" spans="1:23" s="61" customFormat="1" ht="14.45" x14ac:dyDescent="0.3">
      <c r="A26" s="112" t="str">
        <f>'SBSA Eff Conc'!A26</f>
        <v>Q2 2013</v>
      </c>
      <c r="B26" s="113">
        <v>41369</v>
      </c>
      <c r="C26" s="77">
        <v>0.2</v>
      </c>
      <c r="D26" s="189">
        <v>1</v>
      </c>
      <c r="E26" s="79">
        <v>0.1</v>
      </c>
      <c r="F26" s="192">
        <v>1</v>
      </c>
      <c r="G26" s="195">
        <v>0.2</v>
      </c>
      <c r="H26" s="189">
        <v>1</v>
      </c>
      <c r="I26" s="79">
        <v>0.01</v>
      </c>
      <c r="J26" s="192">
        <v>1</v>
      </c>
      <c r="K26" s="199">
        <v>1</v>
      </c>
      <c r="L26" s="189">
        <v>5</v>
      </c>
      <c r="M26" s="79"/>
      <c r="N26" s="81"/>
      <c r="O26" s="77">
        <v>0.2</v>
      </c>
      <c r="P26" s="189">
        <v>1</v>
      </c>
      <c r="Q26" s="79">
        <v>0.2</v>
      </c>
      <c r="R26" s="117">
        <v>0.4</v>
      </c>
      <c r="S26" s="118">
        <v>0.09</v>
      </c>
      <c r="T26" s="190">
        <v>1</v>
      </c>
      <c r="U26" s="77">
        <v>0.7</v>
      </c>
      <c r="V26" s="190">
        <v>1</v>
      </c>
      <c r="W26" s="71"/>
    </row>
    <row r="27" spans="1:23" s="61" customFormat="1" ht="14.45" x14ac:dyDescent="0.3">
      <c r="A27" s="112" t="str">
        <f>'SBSA Eff Conc'!A27</f>
        <v>Q2 2013</v>
      </c>
      <c r="B27" s="113">
        <f>'SBSA Eff Conc'!B27</f>
        <v>41375</v>
      </c>
      <c r="C27" s="77">
        <v>0.2</v>
      </c>
      <c r="D27" s="189">
        <v>1</v>
      </c>
      <c r="E27" s="79">
        <v>0.1</v>
      </c>
      <c r="F27" s="192">
        <v>1</v>
      </c>
      <c r="G27" s="77">
        <v>0.2</v>
      </c>
      <c r="H27" s="189">
        <v>1</v>
      </c>
      <c r="I27" s="79">
        <v>0.02</v>
      </c>
      <c r="J27" s="482">
        <v>0.1</v>
      </c>
      <c r="K27" s="199">
        <v>1</v>
      </c>
      <c r="L27" s="189">
        <v>5</v>
      </c>
      <c r="M27" s="79"/>
      <c r="N27" s="81"/>
      <c r="O27" s="77">
        <v>0.4</v>
      </c>
      <c r="P27" s="189">
        <v>2</v>
      </c>
      <c r="Q27" s="79">
        <v>0.4</v>
      </c>
      <c r="R27" s="117">
        <v>0.8</v>
      </c>
      <c r="S27" s="118">
        <v>0.09</v>
      </c>
      <c r="T27" s="189">
        <v>1</v>
      </c>
      <c r="U27" s="77">
        <v>0.7</v>
      </c>
      <c r="V27" s="189">
        <v>1</v>
      </c>
      <c r="W27" s="71"/>
    </row>
    <row r="28" spans="1:23" s="61" customFormat="1" ht="14.45" x14ac:dyDescent="0.3">
      <c r="A28" s="112" t="str">
        <f>'SBSA Eff Conc'!A28</f>
        <v>Q2 2013</v>
      </c>
      <c r="B28" s="113">
        <f>'SBSA Eff Conc'!B28</f>
        <v>41396</v>
      </c>
      <c r="C28" s="77">
        <v>0.2</v>
      </c>
      <c r="D28" s="189">
        <v>1</v>
      </c>
      <c r="E28" s="79">
        <v>0.1</v>
      </c>
      <c r="F28" s="192">
        <v>1</v>
      </c>
      <c r="G28" s="199">
        <v>1</v>
      </c>
      <c r="H28" s="78">
        <v>5</v>
      </c>
      <c r="I28" s="79">
        <v>0.02</v>
      </c>
      <c r="J28" s="482">
        <v>0.1</v>
      </c>
      <c r="K28" s="199">
        <v>1</v>
      </c>
      <c r="L28" s="189">
        <v>5</v>
      </c>
      <c r="M28" s="79"/>
      <c r="N28" s="81"/>
      <c r="O28" s="77">
        <v>0.4</v>
      </c>
      <c r="P28" s="189">
        <v>2</v>
      </c>
      <c r="Q28" s="79">
        <v>0.4</v>
      </c>
      <c r="R28" s="117">
        <v>0.8</v>
      </c>
      <c r="S28" s="118">
        <v>0.18</v>
      </c>
      <c r="T28" s="189">
        <v>2</v>
      </c>
      <c r="U28" s="77">
        <v>0.7</v>
      </c>
      <c r="V28" s="189">
        <v>1</v>
      </c>
      <c r="W28" s="71"/>
    </row>
    <row r="29" spans="1:23" s="61" customFormat="1" ht="14.45" x14ac:dyDescent="0.3">
      <c r="A29" s="112" t="str">
        <f>'SBSA Eff Conc'!A29</f>
        <v>Q2 2013</v>
      </c>
      <c r="B29" s="113">
        <f>'SBSA Eff Conc'!B29</f>
        <v>41409</v>
      </c>
      <c r="C29" s="77">
        <v>0.2</v>
      </c>
      <c r="D29" s="189">
        <v>1</v>
      </c>
      <c r="E29" s="79">
        <v>0.1</v>
      </c>
      <c r="F29" s="192">
        <v>1</v>
      </c>
      <c r="G29" s="77">
        <v>0.4</v>
      </c>
      <c r="H29" s="78">
        <v>2</v>
      </c>
      <c r="I29" s="79">
        <v>0.02</v>
      </c>
      <c r="J29" s="482">
        <v>0.1</v>
      </c>
      <c r="K29" s="199">
        <v>1</v>
      </c>
      <c r="L29" s="189">
        <v>5</v>
      </c>
      <c r="M29" s="79"/>
      <c r="N29" s="81"/>
      <c r="O29" s="77">
        <v>0.4</v>
      </c>
      <c r="P29" s="189">
        <v>2</v>
      </c>
      <c r="Q29" s="79">
        <v>0.4</v>
      </c>
      <c r="R29" s="117">
        <v>0.8</v>
      </c>
      <c r="S29" s="118">
        <v>0.18</v>
      </c>
      <c r="T29" s="189">
        <v>2</v>
      </c>
      <c r="U29" s="77">
        <v>0.7</v>
      </c>
      <c r="V29" s="189">
        <v>1</v>
      </c>
      <c r="W29" s="71"/>
    </row>
    <row r="30" spans="1:23" s="61" customFormat="1" ht="14.45" x14ac:dyDescent="0.3">
      <c r="A30" s="112" t="str">
        <f>'SBSA Eff Conc'!A30</f>
        <v>Q2 2013</v>
      </c>
      <c r="B30" s="113">
        <f>'SBSA Eff Conc'!B30</f>
        <v>41429</v>
      </c>
      <c r="C30" s="77">
        <v>0.2</v>
      </c>
      <c r="D30" s="189">
        <v>1</v>
      </c>
      <c r="E30" s="79">
        <v>0.1</v>
      </c>
      <c r="F30" s="192">
        <v>1</v>
      </c>
      <c r="G30" s="199">
        <v>1</v>
      </c>
      <c r="H30" s="78">
        <v>5</v>
      </c>
      <c r="I30" s="79">
        <v>0.02</v>
      </c>
      <c r="J30" s="482">
        <v>0.1</v>
      </c>
      <c r="K30" s="199">
        <v>1</v>
      </c>
      <c r="L30" s="189">
        <v>5</v>
      </c>
      <c r="M30" s="79"/>
      <c r="N30" s="81"/>
      <c r="O30" s="77">
        <v>0.4</v>
      </c>
      <c r="P30" s="189">
        <v>2</v>
      </c>
      <c r="Q30" s="79">
        <v>0.4</v>
      </c>
      <c r="R30" s="117">
        <v>0.8</v>
      </c>
      <c r="S30" s="118">
        <v>0.18</v>
      </c>
      <c r="T30" s="189">
        <v>2</v>
      </c>
      <c r="U30" s="77">
        <v>0.7</v>
      </c>
      <c r="V30" s="189">
        <v>1</v>
      </c>
      <c r="W30" s="71"/>
    </row>
    <row r="31" spans="1:23" s="61" customFormat="1" ht="14.45" x14ac:dyDescent="0.3">
      <c r="A31" s="112" t="str">
        <f>'SBSA Eff Conc'!A31</f>
        <v>Q2 2013</v>
      </c>
      <c r="B31" s="113">
        <f>'SBSA Eff Conc'!B31</f>
        <v>41436</v>
      </c>
      <c r="C31" s="77">
        <v>0.2</v>
      </c>
      <c r="D31" s="189">
        <v>1</v>
      </c>
      <c r="E31" s="79">
        <v>0.1</v>
      </c>
      <c r="F31" s="192">
        <v>1</v>
      </c>
      <c r="G31" s="199">
        <v>2</v>
      </c>
      <c r="H31" s="78">
        <v>10</v>
      </c>
      <c r="I31" s="79">
        <v>0.02</v>
      </c>
      <c r="J31" s="482">
        <v>0.1</v>
      </c>
      <c r="K31" s="199">
        <v>1</v>
      </c>
      <c r="L31" s="189">
        <v>5</v>
      </c>
      <c r="M31" s="79"/>
      <c r="N31" s="81"/>
      <c r="O31" s="77">
        <v>0.4</v>
      </c>
      <c r="P31" s="189">
        <v>2</v>
      </c>
      <c r="Q31" s="79">
        <v>0.4</v>
      </c>
      <c r="R31" s="117">
        <v>0.8</v>
      </c>
      <c r="S31" s="118">
        <v>0.09</v>
      </c>
      <c r="T31" s="189">
        <v>1</v>
      </c>
      <c r="U31" s="77">
        <v>0.7</v>
      </c>
      <c r="V31" s="189">
        <v>1</v>
      </c>
      <c r="W31" s="71"/>
    </row>
    <row r="32" spans="1:23" s="61" customFormat="1" ht="14.45" x14ac:dyDescent="0.3">
      <c r="A32" s="112" t="str">
        <f>'SBSA Eff Conc'!A32</f>
        <v>Q3 2013</v>
      </c>
      <c r="B32" s="113">
        <f>'SBSA Eff Conc'!B32</f>
        <v>41472</v>
      </c>
      <c r="C32" s="77">
        <v>0.2</v>
      </c>
      <c r="D32" s="189">
        <v>1</v>
      </c>
      <c r="E32" s="79">
        <v>0.1</v>
      </c>
      <c r="F32" s="192">
        <v>1</v>
      </c>
      <c r="G32" s="77">
        <v>0.4</v>
      </c>
      <c r="H32" s="78">
        <v>2</v>
      </c>
      <c r="I32" s="79">
        <v>0.05</v>
      </c>
      <c r="J32" s="482">
        <v>0.25</v>
      </c>
      <c r="K32" s="199">
        <v>1</v>
      </c>
      <c r="L32" s="189">
        <v>5</v>
      </c>
      <c r="M32" s="79"/>
      <c r="N32" s="81"/>
      <c r="O32" s="77">
        <v>0.4</v>
      </c>
      <c r="P32" s="189">
        <v>2</v>
      </c>
      <c r="Q32" s="79">
        <v>0.4</v>
      </c>
      <c r="R32" s="117">
        <v>0.8</v>
      </c>
      <c r="S32" s="118">
        <v>0.6</v>
      </c>
      <c r="T32" s="189">
        <v>6</v>
      </c>
      <c r="U32" s="77">
        <v>0.7</v>
      </c>
      <c r="V32" s="189">
        <v>1</v>
      </c>
      <c r="W32" s="71"/>
    </row>
    <row r="33" spans="1:23" s="61" customFormat="1" ht="14.45" x14ac:dyDescent="0.3">
      <c r="A33" s="112" t="str">
        <f>'SBSA Eff Conc'!A33</f>
        <v>Q3 2013</v>
      </c>
      <c r="B33" s="113">
        <f>'SBSA Eff Conc'!B33</f>
        <v>41479</v>
      </c>
      <c r="C33" s="77">
        <v>0.2</v>
      </c>
      <c r="D33" s="189">
        <v>1</v>
      </c>
      <c r="E33" s="79">
        <v>0.1</v>
      </c>
      <c r="F33" s="192">
        <v>1</v>
      </c>
      <c r="G33" s="77">
        <v>0.08</v>
      </c>
      <c r="H33" s="78">
        <v>0.4</v>
      </c>
      <c r="I33" s="79">
        <v>0.02</v>
      </c>
      <c r="J33" s="482">
        <v>0.1</v>
      </c>
      <c r="K33" s="199">
        <v>1</v>
      </c>
      <c r="L33" s="189">
        <v>5</v>
      </c>
      <c r="M33" s="79"/>
      <c r="N33" s="81"/>
      <c r="O33" s="77">
        <v>0.4</v>
      </c>
      <c r="P33" s="189">
        <v>2</v>
      </c>
      <c r="Q33" s="79">
        <v>0.4</v>
      </c>
      <c r="R33" s="117">
        <v>0.8</v>
      </c>
      <c r="S33" s="118">
        <v>0.18</v>
      </c>
      <c r="T33" s="189">
        <v>2</v>
      </c>
      <c r="U33" s="77">
        <v>0.7</v>
      </c>
      <c r="V33" s="189">
        <v>1</v>
      </c>
      <c r="W33" s="71"/>
    </row>
    <row r="34" spans="1:23" s="61" customFormat="1" ht="14.45" x14ac:dyDescent="0.3">
      <c r="A34" s="470" t="str">
        <f>'SBSA Eff Conc'!A34</f>
        <v>Q3 2013</v>
      </c>
      <c r="B34" s="113">
        <f>'SBSA Eff Conc'!B34</f>
        <v>41501</v>
      </c>
      <c r="C34" s="191">
        <v>0.2</v>
      </c>
      <c r="D34" s="189">
        <v>1</v>
      </c>
      <c r="E34" s="193">
        <v>0.1</v>
      </c>
      <c r="F34" s="192">
        <v>1</v>
      </c>
      <c r="G34" s="77">
        <v>0.04</v>
      </c>
      <c r="H34" s="190">
        <v>0.2</v>
      </c>
      <c r="I34" s="475">
        <v>0.05</v>
      </c>
      <c r="J34" s="482">
        <v>0.25</v>
      </c>
      <c r="K34" s="199">
        <v>1</v>
      </c>
      <c r="L34" s="189">
        <v>5</v>
      </c>
      <c r="M34" s="79"/>
      <c r="N34" s="81"/>
      <c r="O34" s="191">
        <v>0.4</v>
      </c>
      <c r="P34" s="189">
        <v>2</v>
      </c>
      <c r="Q34" s="193">
        <v>0.4</v>
      </c>
      <c r="R34" s="194">
        <v>0.8</v>
      </c>
      <c r="S34" s="118">
        <v>0.6</v>
      </c>
      <c r="T34" s="189">
        <v>6</v>
      </c>
      <c r="U34" s="77">
        <v>0.7</v>
      </c>
      <c r="V34" s="189">
        <v>1</v>
      </c>
      <c r="W34" s="71"/>
    </row>
    <row r="35" spans="1:23" s="61" customFormat="1" ht="14.45" x14ac:dyDescent="0.3">
      <c r="A35" s="112" t="str">
        <f>'SBSA Eff Conc'!A35</f>
        <v>Q3 2013</v>
      </c>
      <c r="B35" s="113">
        <f>'SBSA Eff Conc'!B35</f>
        <v>41508</v>
      </c>
      <c r="C35" s="191">
        <v>0.2</v>
      </c>
      <c r="D35" s="189">
        <v>1</v>
      </c>
      <c r="E35" s="193">
        <v>0.1</v>
      </c>
      <c r="F35" s="192">
        <v>1</v>
      </c>
      <c r="G35" s="77">
        <v>0.04</v>
      </c>
      <c r="H35" s="190">
        <v>0.2</v>
      </c>
      <c r="I35" s="475">
        <v>0.05</v>
      </c>
      <c r="J35" s="482">
        <v>0.25</v>
      </c>
      <c r="K35" s="199">
        <v>1</v>
      </c>
      <c r="L35" s="189">
        <v>5</v>
      </c>
      <c r="M35" s="79"/>
      <c r="N35" s="81"/>
      <c r="O35" s="191">
        <v>0.4</v>
      </c>
      <c r="P35" s="189">
        <v>2</v>
      </c>
      <c r="Q35" s="193">
        <v>0.4</v>
      </c>
      <c r="R35" s="194">
        <v>0.8</v>
      </c>
      <c r="S35" s="118">
        <v>0.18</v>
      </c>
      <c r="T35" s="189">
        <v>2</v>
      </c>
      <c r="U35" s="77">
        <v>0.7</v>
      </c>
      <c r="V35" s="189">
        <v>1</v>
      </c>
      <c r="W35" s="71"/>
    </row>
    <row r="36" spans="1:23" s="61" customFormat="1" ht="14.45" x14ac:dyDescent="0.3">
      <c r="A36" s="112" t="str">
        <f>'SBSA Eff Conc'!A36</f>
        <v>Q3 2013</v>
      </c>
      <c r="B36" s="113">
        <f>'SBSA Eff Conc'!B36</f>
        <v>41527</v>
      </c>
      <c r="C36" s="191">
        <v>0.2</v>
      </c>
      <c r="D36" s="189">
        <v>1</v>
      </c>
      <c r="E36" s="193">
        <v>0.1</v>
      </c>
      <c r="F36" s="192">
        <v>1</v>
      </c>
      <c r="G36" s="77">
        <v>0.04</v>
      </c>
      <c r="H36" s="190">
        <v>0.2</v>
      </c>
      <c r="I36" s="475">
        <v>0.05</v>
      </c>
      <c r="J36" s="482">
        <v>0.25</v>
      </c>
      <c r="K36" s="199">
        <v>1</v>
      </c>
      <c r="L36" s="189">
        <v>5</v>
      </c>
      <c r="M36" s="79"/>
      <c r="N36" s="81"/>
      <c r="O36" s="191">
        <v>0.4</v>
      </c>
      <c r="P36" s="189">
        <v>2</v>
      </c>
      <c r="Q36" s="193">
        <v>0.4</v>
      </c>
      <c r="R36" s="194">
        <v>0.8</v>
      </c>
      <c r="S36" s="118">
        <v>0.18</v>
      </c>
      <c r="T36" s="189">
        <v>2</v>
      </c>
      <c r="U36" s="77">
        <v>0.7</v>
      </c>
      <c r="V36" s="189">
        <v>1</v>
      </c>
      <c r="W36" s="71"/>
    </row>
    <row r="37" spans="1:23" s="61" customFormat="1" ht="14.45" x14ac:dyDescent="0.3">
      <c r="A37" s="112" t="str">
        <f>'SBSA Eff Conc'!A37</f>
        <v>Q3 2013</v>
      </c>
      <c r="B37" s="113">
        <v>41535</v>
      </c>
      <c r="C37" s="191">
        <v>0.2</v>
      </c>
      <c r="D37" s="189">
        <v>1</v>
      </c>
      <c r="E37" s="193">
        <v>0.1</v>
      </c>
      <c r="F37" s="192">
        <v>1</v>
      </c>
      <c r="G37" s="476">
        <v>0.04</v>
      </c>
      <c r="H37" s="190">
        <v>0.2</v>
      </c>
      <c r="I37" s="475">
        <v>0.05</v>
      </c>
      <c r="J37" s="482">
        <v>0.25</v>
      </c>
      <c r="K37" s="199">
        <v>1</v>
      </c>
      <c r="L37" s="189">
        <v>5</v>
      </c>
      <c r="M37" s="79"/>
      <c r="N37" s="81"/>
      <c r="O37" s="191">
        <v>0.4</v>
      </c>
      <c r="P37" s="189">
        <v>2</v>
      </c>
      <c r="Q37" s="193">
        <v>0.4</v>
      </c>
      <c r="R37" s="194">
        <v>0.8</v>
      </c>
      <c r="S37" s="118">
        <v>0.18</v>
      </c>
      <c r="T37" s="189">
        <v>2</v>
      </c>
      <c r="U37" s="77">
        <v>0.7</v>
      </c>
      <c r="V37" s="189">
        <v>1</v>
      </c>
      <c r="W37" s="71"/>
    </row>
    <row r="38" spans="1:23" s="61" customFormat="1" ht="14.45" x14ac:dyDescent="0.3">
      <c r="A38" s="112" t="s">
        <v>208</v>
      </c>
      <c r="B38" s="113">
        <v>41555</v>
      </c>
      <c r="C38" s="191">
        <v>0.2</v>
      </c>
      <c r="D38" s="189">
        <v>1</v>
      </c>
      <c r="E38" s="193">
        <v>0.1</v>
      </c>
      <c r="F38" s="192">
        <v>1</v>
      </c>
      <c r="G38" s="476">
        <v>0.04</v>
      </c>
      <c r="H38" s="190">
        <v>0.2</v>
      </c>
      <c r="I38" s="475">
        <v>0.01</v>
      </c>
      <c r="J38" s="483">
        <v>0.05</v>
      </c>
      <c r="K38" s="77">
        <v>0.32</v>
      </c>
      <c r="L38" s="189">
        <v>1</v>
      </c>
      <c r="M38" s="79"/>
      <c r="N38" s="81"/>
      <c r="O38" s="191">
        <v>0.4</v>
      </c>
      <c r="P38" s="189">
        <v>2</v>
      </c>
      <c r="Q38" s="193">
        <v>0.2</v>
      </c>
      <c r="R38" s="194">
        <v>0.4</v>
      </c>
      <c r="S38" s="118">
        <v>0.18</v>
      </c>
      <c r="T38" s="189">
        <v>2</v>
      </c>
      <c r="U38" s="77">
        <v>0.7</v>
      </c>
      <c r="V38" s="189">
        <v>1</v>
      </c>
      <c r="W38" s="71"/>
    </row>
    <row r="39" spans="1:23" s="61" customFormat="1" ht="14.45" x14ac:dyDescent="0.3">
      <c r="A39" s="112" t="str">
        <f>'SBSA Eff Conc'!A39</f>
        <v>Q4 2013</v>
      </c>
      <c r="B39" s="113">
        <f>'SBSA Eff Conc'!B39</f>
        <v>41563</v>
      </c>
      <c r="C39" s="191">
        <v>0.2</v>
      </c>
      <c r="D39" s="189">
        <v>1</v>
      </c>
      <c r="E39" s="193">
        <v>0.1</v>
      </c>
      <c r="F39" s="192">
        <v>1</v>
      </c>
      <c r="G39" s="476">
        <v>0.04</v>
      </c>
      <c r="H39" s="190">
        <v>0.2</v>
      </c>
      <c r="I39" s="475">
        <v>0.05</v>
      </c>
      <c r="J39" s="482">
        <v>0.25</v>
      </c>
      <c r="K39" s="77">
        <v>0.32</v>
      </c>
      <c r="L39" s="189">
        <v>1</v>
      </c>
      <c r="M39" s="79"/>
      <c r="N39" s="81"/>
      <c r="O39" s="191">
        <v>0.4</v>
      </c>
      <c r="P39" s="189">
        <v>2</v>
      </c>
      <c r="Q39" s="193">
        <v>0.4</v>
      </c>
      <c r="R39" s="194">
        <v>0.8</v>
      </c>
      <c r="S39" s="118">
        <v>0.18</v>
      </c>
      <c r="T39" s="189">
        <v>2</v>
      </c>
      <c r="U39" s="77">
        <v>0.7</v>
      </c>
      <c r="V39" s="189">
        <v>1</v>
      </c>
      <c r="W39" s="71"/>
    </row>
    <row r="40" spans="1:23" s="61" customFormat="1" ht="14.45" x14ac:dyDescent="0.3">
      <c r="A40" s="112" t="str">
        <f>'SBSA Eff Conc'!A40</f>
        <v>Q4 2013</v>
      </c>
      <c r="B40" s="113">
        <f>'SBSA Eff Conc'!B40</f>
        <v>41590</v>
      </c>
      <c r="C40" s="191">
        <v>0.2</v>
      </c>
      <c r="D40" s="189">
        <v>1</v>
      </c>
      <c r="E40" s="193">
        <v>0.1</v>
      </c>
      <c r="F40" s="192">
        <v>1</v>
      </c>
      <c r="G40" s="476">
        <v>0.2</v>
      </c>
      <c r="H40" s="189">
        <v>1</v>
      </c>
      <c r="I40" s="79">
        <v>7.4999999999999997E-2</v>
      </c>
      <c r="J40" s="80">
        <v>0.25</v>
      </c>
      <c r="K40" s="77">
        <v>0.32</v>
      </c>
      <c r="L40" s="189">
        <v>1</v>
      </c>
      <c r="M40" s="79"/>
      <c r="N40" s="81"/>
      <c r="O40" s="191">
        <v>0.4</v>
      </c>
      <c r="P40" s="189">
        <v>2</v>
      </c>
      <c r="Q40" s="193">
        <v>0.4</v>
      </c>
      <c r="R40" s="194">
        <v>0.8</v>
      </c>
      <c r="S40" s="118">
        <v>0.18</v>
      </c>
      <c r="T40" s="189">
        <v>2</v>
      </c>
      <c r="U40" s="77">
        <v>0.7</v>
      </c>
      <c r="V40" s="189">
        <v>1</v>
      </c>
      <c r="W40" s="71"/>
    </row>
    <row r="41" spans="1:23" s="61" customFormat="1" ht="14.45" x14ac:dyDescent="0.3">
      <c r="A41" s="112" t="str">
        <f>'SBSA Eff Conc'!A41</f>
        <v>Q4 2013</v>
      </c>
      <c r="B41" s="113">
        <f>'SBSA Eff Conc'!B41</f>
        <v>41597</v>
      </c>
      <c r="C41" s="191">
        <v>0.2</v>
      </c>
      <c r="D41" s="189">
        <v>1</v>
      </c>
      <c r="E41" s="193">
        <v>0.1</v>
      </c>
      <c r="F41" s="192">
        <v>1</v>
      </c>
      <c r="G41" s="476">
        <v>0.04</v>
      </c>
      <c r="H41" s="190">
        <v>0.2</v>
      </c>
      <c r="I41" s="79">
        <v>7.4999999999999997E-2</v>
      </c>
      <c r="J41" s="80">
        <v>0.25</v>
      </c>
      <c r="K41" s="77">
        <v>0.32</v>
      </c>
      <c r="L41" s="189">
        <v>1</v>
      </c>
      <c r="M41" s="79"/>
      <c r="N41" s="81"/>
      <c r="O41" s="191">
        <v>0.4</v>
      </c>
      <c r="P41" s="189">
        <v>2</v>
      </c>
      <c r="Q41" s="193">
        <v>0.4</v>
      </c>
      <c r="R41" s="194">
        <v>0.8</v>
      </c>
      <c r="S41" s="118">
        <v>0.18</v>
      </c>
      <c r="T41" s="189">
        <v>2</v>
      </c>
      <c r="U41" s="77">
        <v>0.7</v>
      </c>
      <c r="V41" s="189">
        <v>1</v>
      </c>
      <c r="W41" s="71"/>
    </row>
    <row r="42" spans="1:23" s="61" customFormat="1" ht="14.45" x14ac:dyDescent="0.3">
      <c r="A42" s="112" t="str">
        <f>'SBSA Eff Conc'!A42</f>
        <v>Q4 2013</v>
      </c>
      <c r="B42" s="113">
        <f>'SBSA Eff Conc'!B42</f>
        <v>41620</v>
      </c>
      <c r="C42" s="191">
        <v>0.2</v>
      </c>
      <c r="D42" s="189">
        <v>1</v>
      </c>
      <c r="E42" s="193">
        <v>0.1</v>
      </c>
      <c r="F42" s="192">
        <v>1</v>
      </c>
      <c r="G42" s="476">
        <v>0.04</v>
      </c>
      <c r="H42" s="190">
        <v>0.2</v>
      </c>
      <c r="I42" s="79">
        <v>7.4999999999999997E-2</v>
      </c>
      <c r="J42" s="80">
        <v>0.25</v>
      </c>
      <c r="K42" s="77">
        <v>0.32</v>
      </c>
      <c r="L42" s="189">
        <v>1</v>
      </c>
      <c r="M42" s="79"/>
      <c r="N42" s="81"/>
      <c r="O42" s="191">
        <v>0.4</v>
      </c>
      <c r="P42" s="189">
        <v>2</v>
      </c>
      <c r="Q42" s="193">
        <v>0.4</v>
      </c>
      <c r="R42" s="194">
        <v>0.8</v>
      </c>
      <c r="S42" s="118">
        <v>0.09</v>
      </c>
      <c r="T42" s="189">
        <v>1</v>
      </c>
      <c r="U42" s="77">
        <v>0.7</v>
      </c>
      <c r="V42" s="189">
        <v>1</v>
      </c>
      <c r="W42" s="71"/>
    </row>
    <row r="43" spans="1:23" s="61" customFormat="1" ht="14.45" x14ac:dyDescent="0.3">
      <c r="A43" s="112" t="str">
        <f>'SBSA Eff Conc'!A43</f>
        <v>Q4 2013</v>
      </c>
      <c r="B43" s="113">
        <f>'SBSA Eff Conc'!B43</f>
        <v>41626</v>
      </c>
      <c r="C43" s="191">
        <v>0.2</v>
      </c>
      <c r="D43" s="189">
        <v>1</v>
      </c>
      <c r="E43" s="193">
        <v>0.1</v>
      </c>
      <c r="F43" s="192">
        <v>1</v>
      </c>
      <c r="G43" s="476">
        <v>0.04</v>
      </c>
      <c r="H43" s="190">
        <v>0.2</v>
      </c>
      <c r="I43" s="79">
        <v>7.4999999999999997E-2</v>
      </c>
      <c r="J43" s="80">
        <v>0.25</v>
      </c>
      <c r="K43" s="77">
        <v>0.32</v>
      </c>
      <c r="L43" s="189">
        <v>1</v>
      </c>
      <c r="M43" s="79"/>
      <c r="N43" s="81"/>
      <c r="O43" s="191">
        <v>0.4</v>
      </c>
      <c r="P43" s="189">
        <v>2</v>
      </c>
      <c r="Q43" s="193">
        <v>0.4</v>
      </c>
      <c r="R43" s="194">
        <v>0.8</v>
      </c>
      <c r="S43" s="118">
        <v>0.18</v>
      </c>
      <c r="T43" s="189">
        <v>2</v>
      </c>
      <c r="U43" s="77">
        <v>0.7</v>
      </c>
      <c r="V43" s="189">
        <v>1</v>
      </c>
      <c r="W43" s="71"/>
    </row>
    <row r="44" spans="1:23" s="61" customFormat="1" ht="14.45" x14ac:dyDescent="0.3">
      <c r="A44" s="112" t="str">
        <f>'SBSA Eff Conc'!A44</f>
        <v>Q1 2014</v>
      </c>
      <c r="B44" s="113">
        <f>'SBSA Eff Conc'!B44</f>
        <v>41648</v>
      </c>
      <c r="C44" s="191">
        <v>0.2</v>
      </c>
      <c r="D44" s="189">
        <v>1</v>
      </c>
      <c r="E44" s="79">
        <v>0.1</v>
      </c>
      <c r="F44" s="192">
        <v>1</v>
      </c>
      <c r="G44" s="476">
        <v>0.04</v>
      </c>
      <c r="H44" s="190">
        <v>0.2</v>
      </c>
      <c r="I44" s="79">
        <v>7.4999999999999997E-2</v>
      </c>
      <c r="J44" s="483">
        <v>0.25</v>
      </c>
      <c r="K44" s="77">
        <v>0.32</v>
      </c>
      <c r="L44" s="189">
        <v>1</v>
      </c>
      <c r="M44" s="79"/>
      <c r="N44" s="81"/>
      <c r="O44" s="191">
        <v>0.4</v>
      </c>
      <c r="P44" s="189">
        <v>2</v>
      </c>
      <c r="Q44" s="193">
        <v>0.4</v>
      </c>
      <c r="R44" s="194">
        <v>0.8</v>
      </c>
      <c r="S44" s="118">
        <v>0.18</v>
      </c>
      <c r="T44" s="189">
        <v>2</v>
      </c>
      <c r="U44" s="77">
        <v>0.7</v>
      </c>
      <c r="V44" s="189">
        <v>1</v>
      </c>
      <c r="W44" s="71"/>
    </row>
    <row r="45" spans="1:23" s="23" customFormat="1" ht="14.45" x14ac:dyDescent="0.3">
      <c r="A45" s="112" t="str">
        <f>'SBSA Eff Conc'!A45</f>
        <v>Q1 2014</v>
      </c>
      <c r="B45" s="113">
        <f>'SBSA Eff Conc'!B45</f>
        <v>41653</v>
      </c>
      <c r="C45" s="191">
        <v>0.2</v>
      </c>
      <c r="D45" s="189">
        <v>1</v>
      </c>
      <c r="E45" s="79">
        <v>0.1</v>
      </c>
      <c r="F45" s="192">
        <v>1</v>
      </c>
      <c r="G45" s="476">
        <v>0.2</v>
      </c>
      <c r="H45" s="189">
        <v>1</v>
      </c>
      <c r="I45" s="79">
        <v>3.0000000000000001E-3</v>
      </c>
      <c r="J45" s="483">
        <v>0.01</v>
      </c>
      <c r="K45" s="77">
        <v>0.32</v>
      </c>
      <c r="L45" s="189">
        <v>1</v>
      </c>
      <c r="M45" s="79"/>
      <c r="N45" s="81"/>
      <c r="O45" s="191">
        <v>0.4</v>
      </c>
      <c r="P45" s="189">
        <v>2</v>
      </c>
      <c r="Q45" s="193">
        <v>0.4</v>
      </c>
      <c r="R45" s="194">
        <v>0.8</v>
      </c>
      <c r="S45" s="118">
        <v>0.18</v>
      </c>
      <c r="T45" s="189">
        <v>2</v>
      </c>
      <c r="U45" s="77">
        <v>0.7</v>
      </c>
      <c r="V45" s="189">
        <v>1</v>
      </c>
      <c r="W45" s="71"/>
    </row>
    <row r="46" spans="1:23" s="23" customFormat="1" ht="14.45" x14ac:dyDescent="0.3">
      <c r="A46" s="112" t="str">
        <f>'SBSA Eff Conc'!A46</f>
        <v>Q1 2014</v>
      </c>
      <c r="B46" s="113">
        <f>'SBSA Eff Conc'!B46</f>
        <v>41675</v>
      </c>
      <c r="C46" s="191">
        <v>0.2</v>
      </c>
      <c r="D46" s="189">
        <v>1</v>
      </c>
      <c r="E46" s="79">
        <v>0.1</v>
      </c>
      <c r="F46" s="192">
        <v>1</v>
      </c>
      <c r="G46" s="476">
        <v>0.08</v>
      </c>
      <c r="H46" s="78">
        <v>0.4</v>
      </c>
      <c r="I46" s="79">
        <v>7.4999999999999997E-2</v>
      </c>
      <c r="J46" s="483">
        <v>0.25</v>
      </c>
      <c r="K46" s="77">
        <v>0.32</v>
      </c>
      <c r="L46" s="189">
        <v>1</v>
      </c>
      <c r="M46" s="79"/>
      <c r="N46" s="81"/>
      <c r="O46" s="191">
        <v>0.2</v>
      </c>
      <c r="P46" s="189">
        <v>1</v>
      </c>
      <c r="Q46" s="193">
        <v>0.4</v>
      </c>
      <c r="R46" s="194">
        <v>0.8</v>
      </c>
      <c r="S46" s="118">
        <v>0.18</v>
      </c>
      <c r="T46" s="189">
        <v>2</v>
      </c>
      <c r="U46" s="77">
        <v>0.7</v>
      </c>
      <c r="V46" s="189">
        <v>1</v>
      </c>
      <c r="W46" s="71"/>
    </row>
    <row r="47" spans="1:23" s="23" customFormat="1" ht="14.45" x14ac:dyDescent="0.3">
      <c r="A47" s="112" t="str">
        <f>'SBSA Eff Conc'!A47</f>
        <v>Q1 2014</v>
      </c>
      <c r="B47" s="113">
        <f>'SBSA Eff Conc'!B47</f>
        <v>41680</v>
      </c>
      <c r="C47" s="191">
        <v>0.2</v>
      </c>
      <c r="D47" s="189">
        <v>1</v>
      </c>
      <c r="E47" s="79">
        <v>0.1</v>
      </c>
      <c r="F47" s="192">
        <v>1</v>
      </c>
      <c r="G47" s="476">
        <v>0.2</v>
      </c>
      <c r="H47" s="189">
        <v>1</v>
      </c>
      <c r="I47" s="79">
        <v>1.4999999999999999E-2</v>
      </c>
      <c r="J47" s="483">
        <v>0.05</v>
      </c>
      <c r="K47" s="77">
        <v>0.32</v>
      </c>
      <c r="L47" s="189">
        <v>1</v>
      </c>
      <c r="M47" s="79"/>
      <c r="N47" s="81"/>
      <c r="O47" s="191">
        <v>0.2</v>
      </c>
      <c r="P47" s="189">
        <v>1</v>
      </c>
      <c r="Q47" s="193">
        <v>0.2</v>
      </c>
      <c r="R47" s="194">
        <v>0.4</v>
      </c>
      <c r="S47" s="118">
        <v>0.09</v>
      </c>
      <c r="T47" s="189">
        <v>1</v>
      </c>
      <c r="U47" s="77">
        <v>0.7</v>
      </c>
      <c r="V47" s="189">
        <v>1</v>
      </c>
      <c r="W47" s="71"/>
    </row>
    <row r="48" spans="1:23" s="23" customFormat="1" ht="14.45" x14ac:dyDescent="0.3">
      <c r="A48" s="112" t="str">
        <f>'SBSA Eff Conc'!A48</f>
        <v>Q1 2014</v>
      </c>
      <c r="B48" s="113">
        <f>'SBSA Eff Conc'!B48</f>
        <v>41682</v>
      </c>
      <c r="C48" s="191">
        <v>0.2</v>
      </c>
      <c r="D48" s="189">
        <v>1</v>
      </c>
      <c r="E48" s="79">
        <v>0.1</v>
      </c>
      <c r="F48" s="192">
        <v>1</v>
      </c>
      <c r="G48" s="476">
        <v>0.04</v>
      </c>
      <c r="H48" s="189">
        <v>0.2</v>
      </c>
      <c r="I48" s="79">
        <v>1.4999999999999999E-2</v>
      </c>
      <c r="J48" s="483">
        <v>0.05</v>
      </c>
      <c r="K48" s="77">
        <v>0.32</v>
      </c>
      <c r="L48" s="189">
        <v>1</v>
      </c>
      <c r="M48" s="79"/>
      <c r="N48" s="81"/>
      <c r="O48" s="191">
        <v>0.4</v>
      </c>
      <c r="P48" s="189">
        <v>2</v>
      </c>
      <c r="Q48" s="193">
        <v>0.2</v>
      </c>
      <c r="R48" s="194">
        <v>0.4</v>
      </c>
      <c r="S48" s="118">
        <v>0.09</v>
      </c>
      <c r="T48" s="189">
        <v>1</v>
      </c>
      <c r="U48" s="77">
        <v>0.7</v>
      </c>
      <c r="V48" s="189">
        <v>1</v>
      </c>
      <c r="W48" s="71"/>
    </row>
    <row r="49" spans="1:23" s="23" customFormat="1" ht="14.45" x14ac:dyDescent="0.3">
      <c r="A49" s="112" t="str">
        <f>'SBSA Eff Conc'!A49</f>
        <v>Q1 2014</v>
      </c>
      <c r="B49" s="113">
        <f>'SBSA Eff Conc'!B49</f>
        <v>41697</v>
      </c>
      <c r="C49" s="191">
        <v>0.2</v>
      </c>
      <c r="D49" s="189">
        <v>1</v>
      </c>
      <c r="E49" s="79">
        <v>0.1</v>
      </c>
      <c r="F49" s="192">
        <v>1</v>
      </c>
      <c r="G49" s="476">
        <v>0.04</v>
      </c>
      <c r="H49" s="189">
        <v>0.2</v>
      </c>
      <c r="I49" s="79">
        <v>1.4999999999999999E-2</v>
      </c>
      <c r="J49" s="483">
        <v>0.05</v>
      </c>
      <c r="K49" s="77">
        <v>0.32</v>
      </c>
      <c r="L49" s="189">
        <v>1</v>
      </c>
      <c r="M49" s="79"/>
      <c r="N49" s="81"/>
      <c r="O49" s="191">
        <v>0.4</v>
      </c>
      <c r="P49" s="189">
        <v>2</v>
      </c>
      <c r="Q49" s="193">
        <v>0.4</v>
      </c>
      <c r="R49" s="194">
        <v>0.8</v>
      </c>
      <c r="S49" s="118">
        <v>0.18</v>
      </c>
      <c r="T49" s="189">
        <v>2</v>
      </c>
      <c r="U49" s="77">
        <v>0.7</v>
      </c>
      <c r="V49" s="189">
        <v>1</v>
      </c>
      <c r="W49" s="71"/>
    </row>
    <row r="50" spans="1:23" s="23" customFormat="1" ht="14.45" x14ac:dyDescent="0.3">
      <c r="A50" s="112" t="str">
        <f>'SBSA Eff Conc'!A50</f>
        <v>Q1 2014</v>
      </c>
      <c r="B50" s="113">
        <f>'SBSA Eff Conc'!B50</f>
        <v>41704</v>
      </c>
      <c r="C50" s="191">
        <v>0.2</v>
      </c>
      <c r="D50" s="189">
        <v>1</v>
      </c>
      <c r="E50" s="79">
        <v>0.1</v>
      </c>
      <c r="F50" s="192">
        <v>1</v>
      </c>
      <c r="G50" s="77">
        <v>0.04</v>
      </c>
      <c r="H50" s="189">
        <v>0.2</v>
      </c>
      <c r="I50" s="79">
        <v>1.4999999999999999E-2</v>
      </c>
      <c r="J50" s="80">
        <v>0.05</v>
      </c>
      <c r="K50" s="77">
        <v>0.32</v>
      </c>
      <c r="L50" s="189">
        <v>1</v>
      </c>
      <c r="M50" s="79"/>
      <c r="N50" s="81"/>
      <c r="O50" s="191">
        <v>0.4</v>
      </c>
      <c r="P50" s="78">
        <v>2</v>
      </c>
      <c r="Q50" s="193">
        <v>0.4</v>
      </c>
      <c r="R50" s="194">
        <v>0.8</v>
      </c>
      <c r="S50" s="118">
        <v>0.18</v>
      </c>
      <c r="T50" s="189">
        <v>2</v>
      </c>
      <c r="U50" s="77">
        <v>0.7</v>
      </c>
      <c r="V50" s="189">
        <v>1</v>
      </c>
      <c r="W50" s="71"/>
    </row>
    <row r="51" spans="1:23" s="23" customFormat="1" ht="14.45" x14ac:dyDescent="0.3">
      <c r="A51" s="112" t="str">
        <f>'SBSA Eff Conc'!A51</f>
        <v>Q1 2014</v>
      </c>
      <c r="B51" s="113">
        <f>'SBSA Eff Conc'!B51</f>
        <v>41718</v>
      </c>
      <c r="C51" s="191">
        <v>0.2</v>
      </c>
      <c r="D51" s="189">
        <v>1</v>
      </c>
      <c r="E51" s="79">
        <v>0.1</v>
      </c>
      <c r="F51" s="192">
        <v>1</v>
      </c>
      <c r="G51" s="77">
        <v>0.04</v>
      </c>
      <c r="H51" s="189">
        <v>0.2</v>
      </c>
      <c r="I51" s="79">
        <v>1.2E-2</v>
      </c>
      <c r="J51" s="80">
        <v>0.04</v>
      </c>
      <c r="K51" s="77">
        <v>0.32</v>
      </c>
      <c r="L51" s="189">
        <v>1</v>
      </c>
      <c r="M51" s="79"/>
      <c r="N51" s="81"/>
      <c r="O51" s="191">
        <v>0.4</v>
      </c>
      <c r="P51" s="78">
        <v>2</v>
      </c>
      <c r="Q51" s="193">
        <v>0.4</v>
      </c>
      <c r="R51" s="194">
        <v>0.8</v>
      </c>
      <c r="S51" s="118">
        <v>0.18</v>
      </c>
      <c r="T51" s="189">
        <v>2</v>
      </c>
      <c r="U51" s="77">
        <v>0.7</v>
      </c>
      <c r="V51" s="189">
        <v>1</v>
      </c>
      <c r="W51" s="71"/>
    </row>
    <row r="52" spans="1:23" s="23" customFormat="1" ht="14.45" x14ac:dyDescent="0.3">
      <c r="A52" s="112">
        <f>'SBSA Eff Conc'!A52</f>
        <v>0</v>
      </c>
      <c r="B52" s="113">
        <f>'SBSA Eff Conc'!B52</f>
        <v>0</v>
      </c>
      <c r="C52" s="77"/>
      <c r="D52" s="78"/>
      <c r="E52" s="79"/>
      <c r="F52" s="80"/>
      <c r="G52" s="77"/>
      <c r="H52" s="78"/>
      <c r="I52" s="79"/>
      <c r="J52" s="80"/>
      <c r="K52" s="77"/>
      <c r="L52" s="78"/>
      <c r="M52" s="79"/>
      <c r="N52" s="81"/>
      <c r="O52" s="77"/>
      <c r="P52" s="78"/>
      <c r="Q52" s="79"/>
      <c r="R52" s="117"/>
      <c r="S52" s="118"/>
      <c r="T52" s="78"/>
      <c r="U52" s="77"/>
      <c r="V52" s="78"/>
      <c r="W52" s="71"/>
    </row>
    <row r="53" spans="1:23" s="23" customFormat="1" ht="14.45" x14ac:dyDescent="0.3">
      <c r="A53" s="112">
        <f>'SBSA Eff Conc'!A53</f>
        <v>0</v>
      </c>
      <c r="B53" s="113">
        <f>'SBSA Eff Conc'!B53</f>
        <v>0</v>
      </c>
      <c r="C53" s="77"/>
      <c r="D53" s="78"/>
      <c r="E53" s="79"/>
      <c r="F53" s="80"/>
      <c r="G53" s="77"/>
      <c r="H53" s="78"/>
      <c r="I53" s="79"/>
      <c r="J53" s="80"/>
      <c r="K53" s="77"/>
      <c r="L53" s="78"/>
      <c r="M53" s="79"/>
      <c r="N53" s="81"/>
      <c r="O53" s="77"/>
      <c r="P53" s="78"/>
      <c r="Q53" s="79"/>
      <c r="R53" s="117"/>
      <c r="S53" s="118"/>
      <c r="T53" s="78"/>
      <c r="U53" s="77"/>
      <c r="V53" s="78"/>
      <c r="W53" s="71"/>
    </row>
    <row r="54" spans="1:23" s="23" customFormat="1" ht="14.45" x14ac:dyDescent="0.3">
      <c r="A54" s="112">
        <f>'SBSA Eff Conc'!A54</f>
        <v>0</v>
      </c>
      <c r="B54" s="113">
        <f>'SBSA Eff Conc'!B54</f>
        <v>0</v>
      </c>
      <c r="C54" s="77"/>
      <c r="D54" s="78"/>
      <c r="E54" s="79"/>
      <c r="F54" s="80"/>
      <c r="G54" s="77"/>
      <c r="H54" s="78"/>
      <c r="I54" s="79"/>
      <c r="J54" s="80"/>
      <c r="K54" s="77"/>
      <c r="L54" s="78"/>
      <c r="M54" s="79"/>
      <c r="N54" s="81"/>
      <c r="O54" s="77"/>
      <c r="P54" s="78"/>
      <c r="Q54" s="79"/>
      <c r="R54" s="117"/>
      <c r="S54" s="118"/>
      <c r="T54" s="78"/>
      <c r="U54" s="77"/>
      <c r="V54" s="78"/>
      <c r="W54" s="71"/>
    </row>
    <row r="55" spans="1:23" s="23" customFormat="1" ht="14.45" x14ac:dyDescent="0.3">
      <c r="A55" s="112">
        <f>'SBSA Eff Conc'!A55</f>
        <v>0</v>
      </c>
      <c r="B55" s="113">
        <f>'SBSA Eff Conc'!B55</f>
        <v>0</v>
      </c>
      <c r="C55" s="77"/>
      <c r="D55" s="78"/>
      <c r="E55" s="79"/>
      <c r="F55" s="80"/>
      <c r="G55" s="77"/>
      <c r="H55" s="78"/>
      <c r="I55" s="79"/>
      <c r="J55" s="80"/>
      <c r="K55" s="77"/>
      <c r="L55" s="78"/>
      <c r="M55" s="79"/>
      <c r="N55" s="81"/>
      <c r="O55" s="77"/>
      <c r="P55" s="78"/>
      <c r="Q55" s="79"/>
      <c r="R55" s="117"/>
      <c r="S55" s="118"/>
      <c r="T55" s="78"/>
      <c r="U55" s="77"/>
      <c r="V55" s="78"/>
      <c r="W55" s="71"/>
    </row>
    <row r="56" spans="1:23" s="23" customFormat="1" x14ac:dyDescent="0.25">
      <c r="A56" s="112">
        <f>'SBSA Eff Conc'!A56</f>
        <v>0</v>
      </c>
      <c r="B56" s="113">
        <f>'SBSA Eff Conc'!B56</f>
        <v>0</v>
      </c>
      <c r="C56" s="77"/>
      <c r="D56" s="78"/>
      <c r="E56" s="79"/>
      <c r="F56" s="80"/>
      <c r="G56" s="77"/>
      <c r="H56" s="78"/>
      <c r="I56" s="79"/>
      <c r="J56" s="80"/>
      <c r="K56" s="77"/>
      <c r="L56" s="78"/>
      <c r="M56" s="79"/>
      <c r="N56" s="81"/>
      <c r="O56" s="77"/>
      <c r="P56" s="78"/>
      <c r="Q56" s="79"/>
      <c r="R56" s="117"/>
      <c r="S56" s="118"/>
      <c r="T56" s="78"/>
      <c r="U56" s="77"/>
      <c r="V56" s="78"/>
      <c r="W56" s="71"/>
    </row>
    <row r="57" spans="1:23" s="23" customFormat="1" x14ac:dyDescent="0.25">
      <c r="A57" s="112">
        <f>'SBSA Eff Conc'!A57</f>
        <v>0</v>
      </c>
      <c r="B57" s="113">
        <f>'SBSA Eff Conc'!B57</f>
        <v>0</v>
      </c>
      <c r="C57" s="77"/>
      <c r="D57" s="78"/>
      <c r="E57" s="79"/>
      <c r="F57" s="80"/>
      <c r="G57" s="77"/>
      <c r="H57" s="78"/>
      <c r="I57" s="79"/>
      <c r="J57" s="80"/>
      <c r="K57" s="77"/>
      <c r="L57" s="78"/>
      <c r="M57" s="79"/>
      <c r="N57" s="81"/>
      <c r="O57" s="77"/>
      <c r="P57" s="78"/>
      <c r="Q57" s="79"/>
      <c r="R57" s="117"/>
      <c r="S57" s="118"/>
      <c r="T57" s="78"/>
      <c r="U57" s="77"/>
      <c r="V57" s="78"/>
      <c r="W57" s="71"/>
    </row>
    <row r="58" spans="1:23" s="23" customFormat="1" x14ac:dyDescent="0.25">
      <c r="A58" s="112">
        <f>'SBSA Eff Conc'!A58</f>
        <v>0</v>
      </c>
      <c r="B58" s="113">
        <f>'SBSA Eff Conc'!B58</f>
        <v>0</v>
      </c>
      <c r="C58" s="77"/>
      <c r="D58" s="78"/>
      <c r="E58" s="79"/>
      <c r="F58" s="80"/>
      <c r="G58" s="77"/>
      <c r="H58" s="78"/>
      <c r="I58" s="79"/>
      <c r="J58" s="80"/>
      <c r="K58" s="77"/>
      <c r="L58" s="78"/>
      <c r="M58" s="79"/>
      <c r="N58" s="81"/>
      <c r="O58" s="77"/>
      <c r="P58" s="78"/>
      <c r="Q58" s="79"/>
      <c r="R58" s="117"/>
      <c r="S58" s="118"/>
      <c r="T58" s="78"/>
      <c r="U58" s="77"/>
      <c r="V58" s="78"/>
      <c r="W58" s="71"/>
    </row>
    <row r="59" spans="1:23" s="23" customFormat="1" x14ac:dyDescent="0.25">
      <c r="A59" s="112">
        <f>'SBSA Eff Conc'!A59</f>
        <v>0</v>
      </c>
      <c r="B59" s="113">
        <f>'SBSA Eff Conc'!B59</f>
        <v>0</v>
      </c>
      <c r="C59" s="77"/>
      <c r="D59" s="78"/>
      <c r="E59" s="79"/>
      <c r="F59" s="80"/>
      <c r="G59" s="77"/>
      <c r="H59" s="78"/>
      <c r="I59" s="79"/>
      <c r="J59" s="80"/>
      <c r="K59" s="77"/>
      <c r="L59" s="78"/>
      <c r="M59" s="79"/>
      <c r="N59" s="81"/>
      <c r="O59" s="77"/>
      <c r="P59" s="78"/>
      <c r="Q59" s="79"/>
      <c r="R59" s="117"/>
      <c r="S59" s="118"/>
      <c r="T59" s="78"/>
      <c r="U59" s="77"/>
      <c r="V59" s="78"/>
      <c r="W59" s="71"/>
    </row>
    <row r="60" spans="1:23" s="23" customFormat="1" x14ac:dyDescent="0.25">
      <c r="A60" s="112">
        <f>'SBSA Eff Conc'!A60</f>
        <v>0</v>
      </c>
      <c r="B60" s="113">
        <f>'SBSA Eff Conc'!B60</f>
        <v>0</v>
      </c>
      <c r="C60" s="77"/>
      <c r="D60" s="78"/>
      <c r="E60" s="79"/>
      <c r="F60" s="80"/>
      <c r="G60" s="77"/>
      <c r="H60" s="78"/>
      <c r="I60" s="79"/>
      <c r="J60" s="80"/>
      <c r="K60" s="77"/>
      <c r="L60" s="78"/>
      <c r="M60" s="79"/>
      <c r="N60" s="81"/>
      <c r="O60" s="77"/>
      <c r="P60" s="78"/>
      <c r="Q60" s="79"/>
      <c r="R60" s="117"/>
      <c r="S60" s="118"/>
      <c r="T60" s="78"/>
      <c r="U60" s="77"/>
      <c r="V60" s="78"/>
      <c r="W60" s="71"/>
    </row>
    <row r="61" spans="1:23" s="23" customFormat="1" x14ac:dyDescent="0.25">
      <c r="A61" s="112">
        <f>'SBSA Eff Conc'!A61</f>
        <v>0</v>
      </c>
      <c r="B61" s="113">
        <f>'SBSA Eff Conc'!B61</f>
        <v>0</v>
      </c>
      <c r="C61" s="77"/>
      <c r="D61" s="78"/>
      <c r="E61" s="79"/>
      <c r="F61" s="80"/>
      <c r="G61" s="77"/>
      <c r="H61" s="78"/>
      <c r="I61" s="79"/>
      <c r="J61" s="80"/>
      <c r="K61" s="77"/>
      <c r="L61" s="78"/>
      <c r="M61" s="79"/>
      <c r="N61" s="81"/>
      <c r="O61" s="77"/>
      <c r="P61" s="78"/>
      <c r="Q61" s="79"/>
      <c r="R61" s="117"/>
      <c r="S61" s="118"/>
      <c r="T61" s="78"/>
      <c r="U61" s="77"/>
      <c r="V61" s="78"/>
      <c r="W61" s="71"/>
    </row>
    <row r="62" spans="1:23" s="23" customFormat="1" x14ac:dyDescent="0.25">
      <c r="A62" s="112">
        <f>'SBSA Eff Conc'!A62</f>
        <v>0</v>
      </c>
      <c r="B62" s="113">
        <f>'SBSA Eff Conc'!B62</f>
        <v>0</v>
      </c>
      <c r="C62" s="77"/>
      <c r="D62" s="78"/>
      <c r="E62" s="79"/>
      <c r="F62" s="80"/>
      <c r="G62" s="77"/>
      <c r="H62" s="78"/>
      <c r="I62" s="79"/>
      <c r="J62" s="80"/>
      <c r="K62" s="77"/>
      <c r="L62" s="78"/>
      <c r="M62" s="79"/>
      <c r="N62" s="81"/>
      <c r="O62" s="77"/>
      <c r="P62" s="78"/>
      <c r="Q62" s="79"/>
      <c r="R62" s="117"/>
      <c r="S62" s="118"/>
      <c r="T62" s="78"/>
      <c r="U62" s="77"/>
      <c r="V62" s="78"/>
      <c r="W62" s="71"/>
    </row>
    <row r="63" spans="1:23" s="23" customFormat="1" x14ac:dyDescent="0.25">
      <c r="A63" s="112">
        <f>'SBSA Eff Conc'!A63</f>
        <v>0</v>
      </c>
      <c r="B63" s="113">
        <f>'SBSA Eff Conc'!B63</f>
        <v>0</v>
      </c>
      <c r="C63" s="77"/>
      <c r="D63" s="78"/>
      <c r="E63" s="79"/>
      <c r="F63" s="80"/>
      <c r="G63" s="77"/>
      <c r="H63" s="78"/>
      <c r="I63" s="79"/>
      <c r="J63" s="80"/>
      <c r="K63" s="77"/>
      <c r="L63" s="78"/>
      <c r="M63" s="79"/>
      <c r="N63" s="81"/>
      <c r="O63" s="77"/>
      <c r="P63" s="78"/>
      <c r="Q63" s="79"/>
      <c r="R63" s="117"/>
      <c r="S63" s="118"/>
      <c r="T63" s="78"/>
      <c r="U63" s="77"/>
      <c r="V63" s="78"/>
      <c r="W63" s="71"/>
    </row>
    <row r="64" spans="1:23" s="23" customFormat="1" x14ac:dyDescent="0.25">
      <c r="A64" s="112">
        <f>'SBSA Eff Conc'!A64</f>
        <v>0</v>
      </c>
      <c r="B64" s="113">
        <f>'SBSA Eff Conc'!B64</f>
        <v>0</v>
      </c>
      <c r="C64" s="77"/>
      <c r="D64" s="78"/>
      <c r="E64" s="79"/>
      <c r="F64" s="80"/>
      <c r="G64" s="77"/>
      <c r="H64" s="78"/>
      <c r="I64" s="79"/>
      <c r="J64" s="80"/>
      <c r="K64" s="77"/>
      <c r="L64" s="78"/>
      <c r="M64" s="79"/>
      <c r="N64" s="81"/>
      <c r="O64" s="77"/>
      <c r="P64" s="78"/>
      <c r="Q64" s="79"/>
      <c r="R64" s="117"/>
      <c r="S64" s="118"/>
      <c r="T64" s="78"/>
      <c r="U64" s="77"/>
      <c r="V64" s="78"/>
      <c r="W64" s="71"/>
    </row>
    <row r="65" spans="1:23" s="23" customFormat="1" ht="14.45" x14ac:dyDescent="0.3">
      <c r="A65" s="112">
        <f>'SBSA Eff Conc'!A65</f>
        <v>0</v>
      </c>
      <c r="B65" s="113">
        <f>'SBSA Eff Conc'!B65</f>
        <v>0</v>
      </c>
      <c r="C65" s="77"/>
      <c r="D65" s="78"/>
      <c r="E65" s="79"/>
      <c r="F65" s="80"/>
      <c r="G65" s="77"/>
      <c r="H65" s="78"/>
      <c r="I65" s="79"/>
      <c r="J65" s="80"/>
      <c r="K65" s="77"/>
      <c r="L65" s="78"/>
      <c r="M65" s="79"/>
      <c r="N65" s="81"/>
      <c r="O65" s="77"/>
      <c r="P65" s="78"/>
      <c r="Q65" s="79"/>
      <c r="R65" s="117"/>
      <c r="S65" s="118"/>
      <c r="T65" s="78"/>
      <c r="U65" s="77"/>
      <c r="V65" s="78"/>
      <c r="W65" s="71"/>
    </row>
    <row r="66" spans="1:23" s="23" customFormat="1" thickBot="1" x14ac:dyDescent="0.35">
      <c r="A66" s="114">
        <f>'SBSA Eff Conc'!A66</f>
        <v>0</v>
      </c>
      <c r="B66" s="170">
        <f>'SBSA Eff Conc'!B66</f>
        <v>0</v>
      </c>
      <c r="C66" s="84"/>
      <c r="D66" s="85"/>
      <c r="E66" s="82"/>
      <c r="F66" s="83"/>
      <c r="G66" s="84"/>
      <c r="H66" s="85"/>
      <c r="I66" s="82"/>
      <c r="J66" s="83"/>
      <c r="K66" s="84"/>
      <c r="L66" s="85"/>
      <c r="M66" s="82"/>
      <c r="N66" s="171"/>
      <c r="O66" s="84"/>
      <c r="P66" s="85"/>
      <c r="Q66" s="82"/>
      <c r="R66" s="172"/>
      <c r="S66" s="119"/>
      <c r="T66" s="85"/>
      <c r="U66" s="84"/>
      <c r="V66" s="85"/>
      <c r="W66" s="71"/>
    </row>
    <row r="67" spans="1:23" ht="10.5" customHeight="1" x14ac:dyDescent="0.3"/>
    <row r="68" spans="1:23" ht="10.5" customHeight="1" thickBot="1" x14ac:dyDescent="0.35"/>
    <row r="69" spans="1:23" s="51" customFormat="1" ht="14.45" x14ac:dyDescent="0.3">
      <c r="A69" s="50" t="s">
        <v>103</v>
      </c>
      <c r="B69" s="103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2"/>
    </row>
    <row r="70" spans="1:23" s="51" customFormat="1" thickBot="1" x14ac:dyDescent="0.35">
      <c r="A70" s="33" t="s">
        <v>94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93" priority="763">
      <formula>ISTEXT(F7)</formula>
    </cfRule>
  </conditionalFormatting>
  <conditionalFormatting sqref="G7">
    <cfRule type="expression" dxfId="392" priority="762">
      <formula>ISTEXT(G7)</formula>
    </cfRule>
  </conditionalFormatting>
  <conditionalFormatting sqref="H7">
    <cfRule type="expression" dxfId="391" priority="761">
      <formula>ISTEXT(H7)</formula>
    </cfRule>
  </conditionalFormatting>
  <conditionalFormatting sqref="I7">
    <cfRule type="expression" dxfId="390" priority="760">
      <formula>ISTEXT(I7)</formula>
    </cfRule>
  </conditionalFormatting>
  <conditionalFormatting sqref="J7">
    <cfRule type="expression" dxfId="389" priority="759">
      <formula>ISTEXT(J7)</formula>
    </cfRule>
  </conditionalFormatting>
  <conditionalFormatting sqref="K7">
    <cfRule type="expression" dxfId="388" priority="758">
      <formula>ISTEXT(K7)</formula>
    </cfRule>
  </conditionalFormatting>
  <conditionalFormatting sqref="L7">
    <cfRule type="expression" dxfId="387" priority="757">
      <formula>ISTEXT(L7)</formula>
    </cfRule>
  </conditionalFormatting>
  <conditionalFormatting sqref="U7">
    <cfRule type="expression" dxfId="386" priority="750">
      <formula>ISTEXT(U7)</formula>
    </cfRule>
  </conditionalFormatting>
  <conditionalFormatting sqref="V7">
    <cfRule type="expression" dxfId="385" priority="749">
      <formula>ISTEXT(V7)</formula>
    </cfRule>
  </conditionalFormatting>
  <conditionalFormatting sqref="F8">
    <cfRule type="expression" dxfId="384" priority="742">
      <formula>ISTEXT(F8)</formula>
    </cfRule>
  </conditionalFormatting>
  <conditionalFormatting sqref="G8">
    <cfRule type="expression" dxfId="383" priority="741">
      <formula>ISTEXT(G8)</formula>
    </cfRule>
  </conditionalFormatting>
  <conditionalFormatting sqref="H8">
    <cfRule type="expression" dxfId="382" priority="740">
      <formula>ISTEXT(H8)</formula>
    </cfRule>
  </conditionalFormatting>
  <conditionalFormatting sqref="I8">
    <cfRule type="expression" dxfId="381" priority="739">
      <formula>ISTEXT(I8)</formula>
    </cfRule>
  </conditionalFormatting>
  <conditionalFormatting sqref="J8">
    <cfRule type="expression" dxfId="380" priority="738">
      <formula>ISTEXT(J8)</formula>
    </cfRule>
  </conditionalFormatting>
  <conditionalFormatting sqref="K8">
    <cfRule type="expression" dxfId="379" priority="737">
      <formula>ISTEXT(K8)</formula>
    </cfRule>
  </conditionalFormatting>
  <conditionalFormatting sqref="L8">
    <cfRule type="expression" dxfId="378" priority="736">
      <formula>ISTEXT(L8)</formula>
    </cfRule>
  </conditionalFormatting>
  <conditionalFormatting sqref="U8">
    <cfRule type="expression" dxfId="377" priority="729">
      <formula>ISTEXT(U8)</formula>
    </cfRule>
  </conditionalFormatting>
  <conditionalFormatting sqref="V8">
    <cfRule type="expression" dxfId="376" priority="728">
      <formula>ISTEXT(V8)</formula>
    </cfRule>
  </conditionalFormatting>
  <conditionalFormatting sqref="F9">
    <cfRule type="expression" dxfId="375" priority="721">
      <formula>ISTEXT(F9)</formula>
    </cfRule>
  </conditionalFormatting>
  <conditionalFormatting sqref="G9">
    <cfRule type="expression" dxfId="374" priority="720">
      <formula>ISTEXT(G9)</formula>
    </cfRule>
  </conditionalFormatting>
  <conditionalFormatting sqref="H9">
    <cfRule type="expression" dxfId="373" priority="719">
      <formula>ISTEXT(H9)</formula>
    </cfRule>
  </conditionalFormatting>
  <conditionalFormatting sqref="I9">
    <cfRule type="expression" dxfId="372" priority="718">
      <formula>ISTEXT(I9)</formula>
    </cfRule>
  </conditionalFormatting>
  <conditionalFormatting sqref="J9">
    <cfRule type="expression" dxfId="371" priority="717">
      <formula>ISTEXT(J9)</formula>
    </cfRule>
  </conditionalFormatting>
  <conditionalFormatting sqref="K9">
    <cfRule type="expression" dxfId="370" priority="716">
      <formula>ISTEXT(K9)</formula>
    </cfRule>
  </conditionalFormatting>
  <conditionalFormatting sqref="L9">
    <cfRule type="expression" dxfId="369" priority="715">
      <formula>ISTEXT(L9)</formula>
    </cfRule>
  </conditionalFormatting>
  <conditionalFormatting sqref="U9">
    <cfRule type="expression" dxfId="368" priority="708">
      <formula>ISTEXT(U9)</formula>
    </cfRule>
  </conditionalFormatting>
  <conditionalFormatting sqref="V9">
    <cfRule type="expression" dxfId="367" priority="707">
      <formula>ISTEXT(V9)</formula>
    </cfRule>
  </conditionalFormatting>
  <conditionalFormatting sqref="F10">
    <cfRule type="expression" dxfId="366" priority="574">
      <formula>ISTEXT(F10)</formula>
    </cfRule>
  </conditionalFormatting>
  <conditionalFormatting sqref="G10">
    <cfRule type="expression" dxfId="365" priority="573">
      <formula>ISTEXT(G10)</formula>
    </cfRule>
  </conditionalFormatting>
  <conditionalFormatting sqref="H10">
    <cfRule type="expression" dxfId="364" priority="572">
      <formula>ISTEXT(H10)</formula>
    </cfRule>
  </conditionalFormatting>
  <conditionalFormatting sqref="I10">
    <cfRule type="expression" dxfId="363" priority="571">
      <formula>ISTEXT(I10)</formula>
    </cfRule>
  </conditionalFormatting>
  <conditionalFormatting sqref="J10">
    <cfRule type="expression" dxfId="362" priority="570">
      <formula>ISTEXT(J10)</formula>
    </cfRule>
  </conditionalFormatting>
  <conditionalFormatting sqref="K10">
    <cfRule type="expression" dxfId="361" priority="569">
      <formula>ISTEXT(K10)</formula>
    </cfRule>
  </conditionalFormatting>
  <conditionalFormatting sqref="L10">
    <cfRule type="expression" dxfId="360" priority="568">
      <formula>ISTEXT(L10)</formula>
    </cfRule>
  </conditionalFormatting>
  <conditionalFormatting sqref="U10">
    <cfRule type="expression" dxfId="359" priority="561">
      <formula>ISTEXT(U10)</formula>
    </cfRule>
  </conditionalFormatting>
  <conditionalFormatting sqref="V10">
    <cfRule type="expression" dxfId="358" priority="560">
      <formula>ISTEXT(V10)</formula>
    </cfRule>
  </conditionalFormatting>
  <conditionalFormatting sqref="F11">
    <cfRule type="expression" dxfId="357" priority="553">
      <formula>ISTEXT(F11)</formula>
    </cfRule>
  </conditionalFormatting>
  <conditionalFormatting sqref="G11">
    <cfRule type="expression" dxfId="356" priority="552">
      <formula>ISTEXT(G11)</formula>
    </cfRule>
  </conditionalFormatting>
  <conditionalFormatting sqref="H11">
    <cfRule type="expression" dxfId="355" priority="551">
      <formula>ISTEXT(H11)</formula>
    </cfRule>
  </conditionalFormatting>
  <conditionalFormatting sqref="I11">
    <cfRule type="expression" dxfId="354" priority="550">
      <formula>ISTEXT(I11)</formula>
    </cfRule>
  </conditionalFormatting>
  <conditionalFormatting sqref="J11">
    <cfRule type="expression" dxfId="353" priority="549">
      <formula>ISTEXT(J11)</formula>
    </cfRule>
  </conditionalFormatting>
  <conditionalFormatting sqref="K11">
    <cfRule type="expression" dxfId="352" priority="548">
      <formula>ISTEXT(K11)</formula>
    </cfRule>
  </conditionalFormatting>
  <conditionalFormatting sqref="L11">
    <cfRule type="expression" dxfId="351" priority="547">
      <formula>ISTEXT(L11)</formula>
    </cfRule>
  </conditionalFormatting>
  <conditionalFormatting sqref="U11">
    <cfRule type="expression" dxfId="350" priority="540">
      <formula>ISTEXT(U11)</formula>
    </cfRule>
  </conditionalFormatting>
  <conditionalFormatting sqref="V11">
    <cfRule type="expression" dxfId="349" priority="539">
      <formula>ISTEXT(V11)</formula>
    </cfRule>
  </conditionalFormatting>
  <conditionalFormatting sqref="F12:L12 U12:V12">
    <cfRule type="expression" dxfId="348" priority="536">
      <formula>ISTEXT(F12)</formula>
    </cfRule>
  </conditionalFormatting>
  <conditionalFormatting sqref="F13">
    <cfRule type="expression" dxfId="347" priority="532">
      <formula>ISTEXT(F13)</formula>
    </cfRule>
  </conditionalFormatting>
  <conditionalFormatting sqref="G13">
    <cfRule type="expression" dxfId="346" priority="531">
      <formula>ISTEXT(G13)</formula>
    </cfRule>
  </conditionalFormatting>
  <conditionalFormatting sqref="H13">
    <cfRule type="expression" dxfId="345" priority="530">
      <formula>ISTEXT(H13)</formula>
    </cfRule>
  </conditionalFormatting>
  <conditionalFormatting sqref="I13">
    <cfRule type="expression" dxfId="344" priority="529">
      <formula>ISTEXT(I13)</formula>
    </cfRule>
  </conditionalFormatting>
  <conditionalFormatting sqref="J13">
    <cfRule type="expression" dxfId="343" priority="528">
      <formula>ISTEXT(J13)</formula>
    </cfRule>
  </conditionalFormatting>
  <conditionalFormatting sqref="K13">
    <cfRule type="expression" dxfId="342" priority="527">
      <formula>ISTEXT(K13)</formula>
    </cfRule>
  </conditionalFormatting>
  <conditionalFormatting sqref="L13">
    <cfRule type="expression" dxfId="341" priority="526">
      <formula>ISTEXT(L13)</formula>
    </cfRule>
  </conditionalFormatting>
  <conditionalFormatting sqref="U13">
    <cfRule type="expression" dxfId="340" priority="519">
      <formula>ISTEXT(U13)</formula>
    </cfRule>
  </conditionalFormatting>
  <conditionalFormatting sqref="V13">
    <cfRule type="expression" dxfId="339" priority="518">
      <formula>ISTEXT(V13)</formula>
    </cfRule>
  </conditionalFormatting>
  <conditionalFormatting sqref="C14">
    <cfRule type="expression" dxfId="338" priority="514">
      <formula>ISTEXT(C14)</formula>
    </cfRule>
  </conditionalFormatting>
  <conditionalFormatting sqref="D14">
    <cfRule type="expression" dxfId="337" priority="513">
      <formula>ISTEXT(D14)</formula>
    </cfRule>
  </conditionalFormatting>
  <conditionalFormatting sqref="E14">
    <cfRule type="expression" dxfId="336" priority="512">
      <formula>ISTEXT(E14)</formula>
    </cfRule>
  </conditionalFormatting>
  <conditionalFormatting sqref="F14">
    <cfRule type="expression" dxfId="335" priority="511">
      <formula>ISTEXT(F14)</formula>
    </cfRule>
  </conditionalFormatting>
  <conditionalFormatting sqref="G14">
    <cfRule type="expression" dxfId="334" priority="510">
      <formula>ISTEXT(G14)</formula>
    </cfRule>
  </conditionalFormatting>
  <conditionalFormatting sqref="H14">
    <cfRule type="expression" dxfId="333" priority="509">
      <formula>ISTEXT(H14)</formula>
    </cfRule>
  </conditionalFormatting>
  <conditionalFormatting sqref="I14">
    <cfRule type="expression" dxfId="332" priority="508">
      <formula>ISTEXT(I14)</formula>
    </cfRule>
  </conditionalFormatting>
  <conditionalFormatting sqref="J14">
    <cfRule type="expression" dxfId="331" priority="507">
      <formula>ISTEXT(J14)</formula>
    </cfRule>
  </conditionalFormatting>
  <conditionalFormatting sqref="K14">
    <cfRule type="expression" dxfId="330" priority="506">
      <formula>ISTEXT(K14)</formula>
    </cfRule>
  </conditionalFormatting>
  <conditionalFormatting sqref="L14">
    <cfRule type="expression" dxfId="329" priority="505">
      <formula>ISTEXT(L14)</formula>
    </cfRule>
  </conditionalFormatting>
  <conditionalFormatting sqref="U14">
    <cfRule type="expression" dxfId="328" priority="498">
      <formula>ISTEXT(U14)</formula>
    </cfRule>
  </conditionalFormatting>
  <conditionalFormatting sqref="V14">
    <cfRule type="expression" dxfId="327" priority="497">
      <formula>ISTEXT(V14)</formula>
    </cfRule>
  </conditionalFormatting>
  <conditionalFormatting sqref="C15">
    <cfRule type="expression" dxfId="326" priority="496">
      <formula>ISTEXT(C15)</formula>
    </cfRule>
  </conditionalFormatting>
  <conditionalFormatting sqref="D15">
    <cfRule type="expression" dxfId="325" priority="495">
      <formula>ISTEXT(D15)</formula>
    </cfRule>
  </conditionalFormatting>
  <conditionalFormatting sqref="E15:L15 U15:V15">
    <cfRule type="expression" dxfId="324" priority="494">
      <formula>ISTEXT(E15)</formula>
    </cfRule>
  </conditionalFormatting>
  <conditionalFormatting sqref="C16">
    <cfRule type="expression" dxfId="323" priority="493">
      <formula>ISTEXT(C16)</formula>
    </cfRule>
  </conditionalFormatting>
  <conditionalFormatting sqref="D16">
    <cfRule type="expression" dxfId="322" priority="492">
      <formula>ISTEXT(D16)</formula>
    </cfRule>
  </conditionalFormatting>
  <conditionalFormatting sqref="E16">
    <cfRule type="expression" dxfId="321" priority="491">
      <formula>ISTEXT(E16)</formula>
    </cfRule>
  </conditionalFormatting>
  <conditionalFormatting sqref="F16">
    <cfRule type="expression" dxfId="320" priority="490">
      <formula>ISTEXT(F16)</formula>
    </cfRule>
  </conditionalFormatting>
  <conditionalFormatting sqref="G16">
    <cfRule type="expression" dxfId="319" priority="489">
      <formula>ISTEXT(G16)</formula>
    </cfRule>
  </conditionalFormatting>
  <conditionalFormatting sqref="H16">
    <cfRule type="expression" dxfId="318" priority="488">
      <formula>ISTEXT(H16)</formula>
    </cfRule>
  </conditionalFormatting>
  <conditionalFormatting sqref="I16">
    <cfRule type="expression" dxfId="317" priority="487">
      <formula>ISTEXT(I16)</formula>
    </cfRule>
  </conditionalFormatting>
  <conditionalFormatting sqref="J16">
    <cfRule type="expression" dxfId="316" priority="486">
      <formula>ISTEXT(J16)</formula>
    </cfRule>
  </conditionalFormatting>
  <conditionalFormatting sqref="K16">
    <cfRule type="expression" dxfId="315" priority="485">
      <formula>ISTEXT(K16)</formula>
    </cfRule>
  </conditionalFormatting>
  <conditionalFormatting sqref="L16">
    <cfRule type="expression" dxfId="314" priority="484">
      <formula>ISTEXT(L16)</formula>
    </cfRule>
  </conditionalFormatting>
  <conditionalFormatting sqref="U16">
    <cfRule type="expression" dxfId="313" priority="477">
      <formula>ISTEXT(U16)</formula>
    </cfRule>
  </conditionalFormatting>
  <conditionalFormatting sqref="V16">
    <cfRule type="expression" dxfId="312" priority="476">
      <formula>ISTEXT(V16)</formula>
    </cfRule>
  </conditionalFormatting>
  <conditionalFormatting sqref="C17">
    <cfRule type="expression" dxfId="311" priority="475">
      <formula>ISTEXT(C17)</formula>
    </cfRule>
  </conditionalFormatting>
  <conditionalFormatting sqref="D17">
    <cfRule type="expression" dxfId="310" priority="474">
      <formula>ISTEXT(D17)</formula>
    </cfRule>
  </conditionalFormatting>
  <conditionalFormatting sqref="E17:L17 U17:V17">
    <cfRule type="expression" dxfId="309" priority="473">
      <formula>ISTEXT(E17)</formula>
    </cfRule>
  </conditionalFormatting>
  <conditionalFormatting sqref="C18:C44">
    <cfRule type="expression" dxfId="308" priority="472">
      <formula>ISTEXT(C18)</formula>
    </cfRule>
  </conditionalFormatting>
  <conditionalFormatting sqref="D18:D44">
    <cfRule type="expression" dxfId="307" priority="471">
      <formula>ISTEXT(D18)</formula>
    </cfRule>
  </conditionalFormatting>
  <conditionalFormatting sqref="E18:E44">
    <cfRule type="expression" dxfId="306" priority="470">
      <formula>ISTEXT(E18)</formula>
    </cfRule>
  </conditionalFormatting>
  <conditionalFormatting sqref="F18:F44">
    <cfRule type="expression" dxfId="305" priority="469">
      <formula>ISTEXT(F18)</formula>
    </cfRule>
  </conditionalFormatting>
  <conditionalFormatting sqref="G18:G44">
    <cfRule type="expression" dxfId="304" priority="468">
      <formula>ISTEXT(G18)</formula>
    </cfRule>
  </conditionalFormatting>
  <conditionalFormatting sqref="H18:H44">
    <cfRule type="expression" dxfId="303" priority="467">
      <formula>ISTEXT(H18)</formula>
    </cfRule>
  </conditionalFormatting>
  <conditionalFormatting sqref="I18:I44">
    <cfRule type="expression" dxfId="302" priority="466">
      <formula>ISTEXT(I18)</formula>
    </cfRule>
  </conditionalFormatting>
  <conditionalFormatting sqref="J18:J44">
    <cfRule type="expression" dxfId="301" priority="465">
      <formula>ISTEXT(J18)</formula>
    </cfRule>
  </conditionalFormatting>
  <conditionalFormatting sqref="K18:K44">
    <cfRule type="expression" dxfId="300" priority="464">
      <formula>ISTEXT(K18)</formula>
    </cfRule>
  </conditionalFormatting>
  <conditionalFormatting sqref="L18:L44">
    <cfRule type="expression" dxfId="299" priority="463">
      <formula>ISTEXT(L18)</formula>
    </cfRule>
  </conditionalFormatting>
  <conditionalFormatting sqref="U18:U44">
    <cfRule type="expression" dxfId="298" priority="456">
      <formula>ISTEXT(U18)</formula>
    </cfRule>
  </conditionalFormatting>
  <conditionalFormatting sqref="V18:V44">
    <cfRule type="expression" dxfId="297" priority="455">
      <formula>ISTEXT(V18)</formula>
    </cfRule>
  </conditionalFormatting>
  <conditionalFormatting sqref="C45">
    <cfRule type="expression" dxfId="296" priority="454">
      <formula>ISTEXT(C45)</formula>
    </cfRule>
  </conditionalFormatting>
  <conditionalFormatting sqref="D45">
    <cfRule type="expression" dxfId="295" priority="453">
      <formula>ISTEXT(D45)</formula>
    </cfRule>
  </conditionalFormatting>
  <conditionalFormatting sqref="E45:L45 U45:V45">
    <cfRule type="expression" dxfId="294" priority="452">
      <formula>ISTEXT(E45)</formula>
    </cfRule>
  </conditionalFormatting>
  <conditionalFormatting sqref="C46">
    <cfRule type="expression" dxfId="293" priority="451">
      <formula>ISTEXT(C46)</formula>
    </cfRule>
  </conditionalFormatting>
  <conditionalFormatting sqref="D46">
    <cfRule type="expression" dxfId="292" priority="450">
      <formula>ISTEXT(D46)</formula>
    </cfRule>
  </conditionalFormatting>
  <conditionalFormatting sqref="E46">
    <cfRule type="expression" dxfId="291" priority="449">
      <formula>ISTEXT(E46)</formula>
    </cfRule>
  </conditionalFormatting>
  <conditionalFormatting sqref="F46">
    <cfRule type="expression" dxfId="290" priority="448">
      <formula>ISTEXT(F46)</formula>
    </cfRule>
  </conditionalFormatting>
  <conditionalFormatting sqref="G46">
    <cfRule type="expression" dxfId="289" priority="447">
      <formula>ISTEXT(G46)</formula>
    </cfRule>
  </conditionalFormatting>
  <conditionalFormatting sqref="H46">
    <cfRule type="expression" dxfId="288" priority="446">
      <formula>ISTEXT(H46)</formula>
    </cfRule>
  </conditionalFormatting>
  <conditionalFormatting sqref="I46">
    <cfRule type="expression" dxfId="287" priority="445">
      <formula>ISTEXT(I46)</formula>
    </cfRule>
  </conditionalFormatting>
  <conditionalFormatting sqref="J46">
    <cfRule type="expression" dxfId="286" priority="444">
      <formula>ISTEXT(J46)</formula>
    </cfRule>
  </conditionalFormatting>
  <conditionalFormatting sqref="K46:K51">
    <cfRule type="expression" dxfId="285" priority="443">
      <formula>ISTEXT(K46)</formula>
    </cfRule>
  </conditionalFormatting>
  <conditionalFormatting sqref="L46:L51">
    <cfRule type="expression" dxfId="284" priority="442">
      <formula>ISTEXT(L46)</formula>
    </cfRule>
  </conditionalFormatting>
  <conditionalFormatting sqref="U46">
    <cfRule type="expression" dxfId="283" priority="435">
      <formula>ISTEXT(U46)</formula>
    </cfRule>
  </conditionalFormatting>
  <conditionalFormatting sqref="V46">
    <cfRule type="expression" dxfId="282" priority="434">
      <formula>ISTEXT(V46)</formula>
    </cfRule>
  </conditionalFormatting>
  <conditionalFormatting sqref="C47">
    <cfRule type="expression" dxfId="281" priority="433">
      <formula>ISTEXT(C47)</formula>
    </cfRule>
  </conditionalFormatting>
  <conditionalFormatting sqref="D47">
    <cfRule type="expression" dxfId="280" priority="432">
      <formula>ISTEXT(D47)</formula>
    </cfRule>
  </conditionalFormatting>
  <conditionalFormatting sqref="E47:J47 U47:V47">
    <cfRule type="expression" dxfId="279" priority="431">
      <formula>ISTEXT(E47)</formula>
    </cfRule>
  </conditionalFormatting>
  <conditionalFormatting sqref="C48">
    <cfRule type="expression" dxfId="278" priority="430">
      <formula>ISTEXT(C48)</formula>
    </cfRule>
  </conditionalFormatting>
  <conditionalFormatting sqref="D48">
    <cfRule type="expression" dxfId="277" priority="429">
      <formula>ISTEXT(D48)</formula>
    </cfRule>
  </conditionalFormatting>
  <conditionalFormatting sqref="E48">
    <cfRule type="expression" dxfId="276" priority="428">
      <formula>ISTEXT(E48)</formula>
    </cfRule>
  </conditionalFormatting>
  <conditionalFormatting sqref="F48">
    <cfRule type="expression" dxfId="275" priority="427">
      <formula>ISTEXT(F48)</formula>
    </cfRule>
  </conditionalFormatting>
  <conditionalFormatting sqref="G48">
    <cfRule type="expression" dxfId="274" priority="426">
      <formula>ISTEXT(G48)</formula>
    </cfRule>
  </conditionalFormatting>
  <conditionalFormatting sqref="H48">
    <cfRule type="expression" dxfId="273" priority="425">
      <formula>ISTEXT(H48)</formula>
    </cfRule>
  </conditionalFormatting>
  <conditionalFormatting sqref="I48">
    <cfRule type="expression" dxfId="272" priority="424">
      <formula>ISTEXT(I48)</formula>
    </cfRule>
  </conditionalFormatting>
  <conditionalFormatting sqref="J48">
    <cfRule type="expression" dxfId="271" priority="423">
      <formula>ISTEXT(J48)</formula>
    </cfRule>
  </conditionalFormatting>
  <conditionalFormatting sqref="U48">
    <cfRule type="expression" dxfId="270" priority="414">
      <formula>ISTEXT(U48)</formula>
    </cfRule>
  </conditionalFormatting>
  <conditionalFormatting sqref="V48">
    <cfRule type="expression" dxfId="269" priority="413">
      <formula>ISTEXT(V48)</formula>
    </cfRule>
  </conditionalFormatting>
  <conditionalFormatting sqref="C49">
    <cfRule type="expression" dxfId="268" priority="412">
      <formula>ISTEXT(C49)</formula>
    </cfRule>
  </conditionalFormatting>
  <conditionalFormatting sqref="D49">
    <cfRule type="expression" dxfId="267" priority="411">
      <formula>ISTEXT(D49)</formula>
    </cfRule>
  </conditionalFormatting>
  <conditionalFormatting sqref="E49:J49 U49:V49">
    <cfRule type="expression" dxfId="266" priority="410">
      <formula>ISTEXT(E49)</formula>
    </cfRule>
  </conditionalFormatting>
  <conditionalFormatting sqref="C50">
    <cfRule type="expression" dxfId="265" priority="409">
      <formula>ISTEXT(C50)</formula>
    </cfRule>
  </conditionalFormatting>
  <conditionalFormatting sqref="D50">
    <cfRule type="expression" dxfId="264" priority="408">
      <formula>ISTEXT(D50)</formula>
    </cfRule>
  </conditionalFormatting>
  <conditionalFormatting sqref="E50">
    <cfRule type="expression" dxfId="263" priority="407">
      <formula>ISTEXT(E50)</formula>
    </cfRule>
  </conditionalFormatting>
  <conditionalFormatting sqref="F50">
    <cfRule type="expression" dxfId="262" priority="406">
      <formula>ISTEXT(F50)</formula>
    </cfRule>
  </conditionalFormatting>
  <conditionalFormatting sqref="G50">
    <cfRule type="expression" dxfId="261" priority="405">
      <formula>ISTEXT(G50)</formula>
    </cfRule>
  </conditionalFormatting>
  <conditionalFormatting sqref="H50">
    <cfRule type="expression" dxfId="260" priority="404">
      <formula>ISTEXT(H50)</formula>
    </cfRule>
  </conditionalFormatting>
  <conditionalFormatting sqref="I50">
    <cfRule type="expression" dxfId="259" priority="403">
      <formula>ISTEXT(I50)</formula>
    </cfRule>
  </conditionalFormatting>
  <conditionalFormatting sqref="J50">
    <cfRule type="expression" dxfId="258" priority="402">
      <formula>ISTEXT(J50)</formula>
    </cfRule>
  </conditionalFormatting>
  <conditionalFormatting sqref="U50">
    <cfRule type="expression" dxfId="257" priority="393">
      <formula>ISTEXT(U50)</formula>
    </cfRule>
  </conditionalFormatting>
  <conditionalFormatting sqref="V50">
    <cfRule type="expression" dxfId="256" priority="392">
      <formula>ISTEXT(V50)</formula>
    </cfRule>
  </conditionalFormatting>
  <conditionalFormatting sqref="C51">
    <cfRule type="expression" dxfId="255" priority="391">
      <formula>ISTEXT(C51)</formula>
    </cfRule>
  </conditionalFormatting>
  <conditionalFormatting sqref="D51">
    <cfRule type="expression" dxfId="254" priority="390">
      <formula>ISTEXT(D51)</formula>
    </cfRule>
  </conditionalFormatting>
  <conditionalFormatting sqref="E51:J51 U51:V51">
    <cfRule type="expression" dxfId="253" priority="389">
      <formula>ISTEXT(E51)</formula>
    </cfRule>
  </conditionalFormatting>
  <conditionalFormatting sqref="C52">
    <cfRule type="expression" dxfId="252" priority="388">
      <formula>ISTEXT(C52)</formula>
    </cfRule>
  </conditionalFormatting>
  <conditionalFormatting sqref="D52">
    <cfRule type="expression" dxfId="251" priority="387">
      <formula>ISTEXT(D52)</formula>
    </cfRule>
  </conditionalFormatting>
  <conditionalFormatting sqref="E52">
    <cfRule type="expression" dxfId="250" priority="386">
      <formula>ISTEXT(E52)</formula>
    </cfRule>
  </conditionalFormatting>
  <conditionalFormatting sqref="F52">
    <cfRule type="expression" dxfId="249" priority="385">
      <formula>ISTEXT(F52)</formula>
    </cfRule>
  </conditionalFormatting>
  <conditionalFormatting sqref="G52">
    <cfRule type="expression" dxfId="248" priority="384">
      <formula>ISTEXT(G52)</formula>
    </cfRule>
  </conditionalFormatting>
  <conditionalFormatting sqref="H52">
    <cfRule type="expression" dxfId="247" priority="383">
      <formula>ISTEXT(H52)</formula>
    </cfRule>
  </conditionalFormatting>
  <conditionalFormatting sqref="I52">
    <cfRule type="expression" dxfId="246" priority="382">
      <formula>ISTEXT(I52)</formula>
    </cfRule>
  </conditionalFormatting>
  <conditionalFormatting sqref="J52">
    <cfRule type="expression" dxfId="245" priority="381">
      <formula>ISTEXT(J52)</formula>
    </cfRule>
  </conditionalFormatting>
  <conditionalFormatting sqref="K52">
    <cfRule type="expression" dxfId="244" priority="380">
      <formula>ISTEXT(K52)</formula>
    </cfRule>
  </conditionalFormatting>
  <conditionalFormatting sqref="L52">
    <cfRule type="expression" dxfId="243" priority="379">
      <formula>ISTEXT(L52)</formula>
    </cfRule>
  </conditionalFormatting>
  <conditionalFormatting sqref="U52">
    <cfRule type="expression" dxfId="242" priority="372">
      <formula>ISTEXT(U52)</formula>
    </cfRule>
  </conditionalFormatting>
  <conditionalFormatting sqref="V52">
    <cfRule type="expression" dxfId="241" priority="371">
      <formula>ISTEXT(V52)</formula>
    </cfRule>
  </conditionalFormatting>
  <conditionalFormatting sqref="C53">
    <cfRule type="expression" dxfId="240" priority="370">
      <formula>ISTEXT(C53)</formula>
    </cfRule>
  </conditionalFormatting>
  <conditionalFormatting sqref="D53">
    <cfRule type="expression" dxfId="239" priority="369">
      <formula>ISTEXT(D53)</formula>
    </cfRule>
  </conditionalFormatting>
  <conditionalFormatting sqref="E53:L53 U53:V53">
    <cfRule type="expression" dxfId="238" priority="368">
      <formula>ISTEXT(E53)</formula>
    </cfRule>
  </conditionalFormatting>
  <conditionalFormatting sqref="C54">
    <cfRule type="expression" dxfId="237" priority="367">
      <formula>ISTEXT(C54)</formula>
    </cfRule>
  </conditionalFormatting>
  <conditionalFormatting sqref="D54">
    <cfRule type="expression" dxfId="236" priority="366">
      <formula>ISTEXT(D54)</formula>
    </cfRule>
  </conditionalFormatting>
  <conditionalFormatting sqref="E54">
    <cfRule type="expression" dxfId="235" priority="365">
      <formula>ISTEXT(E54)</formula>
    </cfRule>
  </conditionalFormatting>
  <conditionalFormatting sqref="F54">
    <cfRule type="expression" dxfId="234" priority="364">
      <formula>ISTEXT(F54)</formula>
    </cfRule>
  </conditionalFormatting>
  <conditionalFormatting sqref="G54">
    <cfRule type="expression" dxfId="233" priority="363">
      <formula>ISTEXT(G54)</formula>
    </cfRule>
  </conditionalFormatting>
  <conditionalFormatting sqref="H54">
    <cfRule type="expression" dxfId="232" priority="362">
      <formula>ISTEXT(H54)</formula>
    </cfRule>
  </conditionalFormatting>
  <conditionalFormatting sqref="I54">
    <cfRule type="expression" dxfId="231" priority="361">
      <formula>ISTEXT(I54)</formula>
    </cfRule>
  </conditionalFormatting>
  <conditionalFormatting sqref="J54">
    <cfRule type="expression" dxfId="230" priority="360">
      <formula>ISTEXT(J54)</formula>
    </cfRule>
  </conditionalFormatting>
  <conditionalFormatting sqref="K54">
    <cfRule type="expression" dxfId="229" priority="359">
      <formula>ISTEXT(K54)</formula>
    </cfRule>
  </conditionalFormatting>
  <conditionalFormatting sqref="L54">
    <cfRule type="expression" dxfId="228" priority="358">
      <formula>ISTEXT(L54)</formula>
    </cfRule>
  </conditionalFormatting>
  <conditionalFormatting sqref="U54">
    <cfRule type="expression" dxfId="227" priority="351">
      <formula>ISTEXT(U54)</formula>
    </cfRule>
  </conditionalFormatting>
  <conditionalFormatting sqref="V54">
    <cfRule type="expression" dxfId="226" priority="350">
      <formula>ISTEXT(V54)</formula>
    </cfRule>
  </conditionalFormatting>
  <conditionalFormatting sqref="C55">
    <cfRule type="expression" dxfId="225" priority="349">
      <formula>ISTEXT(C55)</formula>
    </cfRule>
  </conditionalFormatting>
  <conditionalFormatting sqref="D55">
    <cfRule type="expression" dxfId="224" priority="348">
      <formula>ISTEXT(D55)</formula>
    </cfRule>
  </conditionalFormatting>
  <conditionalFormatting sqref="E55:L55 U55:V55">
    <cfRule type="expression" dxfId="223" priority="347">
      <formula>ISTEXT(E55)</formula>
    </cfRule>
  </conditionalFormatting>
  <conditionalFormatting sqref="C56">
    <cfRule type="expression" dxfId="222" priority="346">
      <formula>ISTEXT(C56)</formula>
    </cfRule>
  </conditionalFormatting>
  <conditionalFormatting sqref="D56">
    <cfRule type="expression" dxfId="221" priority="345">
      <formula>ISTEXT(D56)</formula>
    </cfRule>
  </conditionalFormatting>
  <conditionalFormatting sqref="E56">
    <cfRule type="expression" dxfId="220" priority="344">
      <formula>ISTEXT(E56)</formula>
    </cfRule>
  </conditionalFormatting>
  <conditionalFormatting sqref="F56">
    <cfRule type="expression" dxfId="219" priority="343">
      <formula>ISTEXT(F56)</formula>
    </cfRule>
  </conditionalFormatting>
  <conditionalFormatting sqref="G56">
    <cfRule type="expression" dxfId="218" priority="342">
      <formula>ISTEXT(G56)</formula>
    </cfRule>
  </conditionalFormatting>
  <conditionalFormatting sqref="H56">
    <cfRule type="expression" dxfId="217" priority="341">
      <formula>ISTEXT(H56)</formula>
    </cfRule>
  </conditionalFormatting>
  <conditionalFormatting sqref="I56">
    <cfRule type="expression" dxfId="216" priority="340">
      <formula>ISTEXT(I56)</formula>
    </cfRule>
  </conditionalFormatting>
  <conditionalFormatting sqref="J56">
    <cfRule type="expression" dxfId="215" priority="339">
      <formula>ISTEXT(J56)</formula>
    </cfRule>
  </conditionalFormatting>
  <conditionalFormatting sqref="K56">
    <cfRule type="expression" dxfId="214" priority="338">
      <formula>ISTEXT(K56)</formula>
    </cfRule>
  </conditionalFormatting>
  <conditionalFormatting sqref="L56">
    <cfRule type="expression" dxfId="213" priority="337">
      <formula>ISTEXT(L56)</formula>
    </cfRule>
  </conditionalFormatting>
  <conditionalFormatting sqref="U56">
    <cfRule type="expression" dxfId="212" priority="330">
      <formula>ISTEXT(U56)</formula>
    </cfRule>
  </conditionalFormatting>
  <conditionalFormatting sqref="V56">
    <cfRule type="expression" dxfId="211" priority="329">
      <formula>ISTEXT(V56)</formula>
    </cfRule>
  </conditionalFormatting>
  <conditionalFormatting sqref="C57">
    <cfRule type="expression" dxfId="210" priority="328">
      <formula>ISTEXT(C57)</formula>
    </cfRule>
  </conditionalFormatting>
  <conditionalFormatting sqref="D57">
    <cfRule type="expression" dxfId="209" priority="327">
      <formula>ISTEXT(D57)</formula>
    </cfRule>
  </conditionalFormatting>
  <conditionalFormatting sqref="E57:L57 U57:V57">
    <cfRule type="expression" dxfId="208" priority="326">
      <formula>ISTEXT(E57)</formula>
    </cfRule>
  </conditionalFormatting>
  <conditionalFormatting sqref="C58">
    <cfRule type="expression" dxfId="207" priority="325">
      <formula>ISTEXT(C58)</formula>
    </cfRule>
  </conditionalFormatting>
  <conditionalFormatting sqref="D58">
    <cfRule type="expression" dxfId="206" priority="324">
      <formula>ISTEXT(D58)</formula>
    </cfRule>
  </conditionalFormatting>
  <conditionalFormatting sqref="E58">
    <cfRule type="expression" dxfId="205" priority="323">
      <formula>ISTEXT(E58)</formula>
    </cfRule>
  </conditionalFormatting>
  <conditionalFormatting sqref="F58">
    <cfRule type="expression" dxfId="204" priority="322">
      <formula>ISTEXT(F58)</formula>
    </cfRule>
  </conditionalFormatting>
  <conditionalFormatting sqref="G58">
    <cfRule type="expression" dxfId="203" priority="321">
      <formula>ISTEXT(G58)</formula>
    </cfRule>
  </conditionalFormatting>
  <conditionalFormatting sqref="H58">
    <cfRule type="expression" dxfId="202" priority="320">
      <formula>ISTEXT(H58)</formula>
    </cfRule>
  </conditionalFormatting>
  <conditionalFormatting sqref="I58">
    <cfRule type="expression" dxfId="201" priority="319">
      <formula>ISTEXT(I58)</formula>
    </cfRule>
  </conditionalFormatting>
  <conditionalFormatting sqref="J58">
    <cfRule type="expression" dxfId="200" priority="318">
      <formula>ISTEXT(J58)</formula>
    </cfRule>
  </conditionalFormatting>
  <conditionalFormatting sqref="K58">
    <cfRule type="expression" dxfId="199" priority="317">
      <formula>ISTEXT(K58)</formula>
    </cfRule>
  </conditionalFormatting>
  <conditionalFormatting sqref="L58">
    <cfRule type="expression" dxfId="198" priority="316">
      <formula>ISTEXT(L58)</formula>
    </cfRule>
  </conditionalFormatting>
  <conditionalFormatting sqref="U58">
    <cfRule type="expression" dxfId="197" priority="309">
      <formula>ISTEXT(U58)</formula>
    </cfRule>
  </conditionalFormatting>
  <conditionalFormatting sqref="V58">
    <cfRule type="expression" dxfId="196" priority="308">
      <formula>ISTEXT(V58)</formula>
    </cfRule>
  </conditionalFormatting>
  <conditionalFormatting sqref="C59">
    <cfRule type="expression" dxfId="195" priority="307">
      <formula>ISTEXT(C59)</formula>
    </cfRule>
  </conditionalFormatting>
  <conditionalFormatting sqref="D59">
    <cfRule type="expression" dxfId="194" priority="306">
      <formula>ISTEXT(D59)</formula>
    </cfRule>
  </conditionalFormatting>
  <conditionalFormatting sqref="E59:L59 U59:V59">
    <cfRule type="expression" dxfId="193" priority="305">
      <formula>ISTEXT(E59)</formula>
    </cfRule>
  </conditionalFormatting>
  <conditionalFormatting sqref="C60">
    <cfRule type="expression" dxfId="192" priority="304">
      <formula>ISTEXT(C60)</formula>
    </cfRule>
  </conditionalFormatting>
  <conditionalFormatting sqref="D60">
    <cfRule type="expression" dxfId="191" priority="303">
      <formula>ISTEXT(D60)</formula>
    </cfRule>
  </conditionalFormatting>
  <conditionalFormatting sqref="E60">
    <cfRule type="expression" dxfId="190" priority="302">
      <formula>ISTEXT(E60)</formula>
    </cfRule>
  </conditionalFormatting>
  <conditionalFormatting sqref="F60">
    <cfRule type="expression" dxfId="189" priority="301">
      <formula>ISTEXT(F60)</formula>
    </cfRule>
  </conditionalFormatting>
  <conditionalFormatting sqref="G60">
    <cfRule type="expression" dxfId="188" priority="300">
      <formula>ISTEXT(G60)</formula>
    </cfRule>
  </conditionalFormatting>
  <conditionalFormatting sqref="H60">
    <cfRule type="expression" dxfId="187" priority="299">
      <formula>ISTEXT(H60)</formula>
    </cfRule>
  </conditionalFormatting>
  <conditionalFormatting sqref="I60">
    <cfRule type="expression" dxfId="186" priority="298">
      <formula>ISTEXT(I60)</formula>
    </cfRule>
  </conditionalFormatting>
  <conditionalFormatting sqref="J60">
    <cfRule type="expression" dxfId="185" priority="297">
      <formula>ISTEXT(J60)</formula>
    </cfRule>
  </conditionalFormatting>
  <conditionalFormatting sqref="K60">
    <cfRule type="expression" dxfId="184" priority="296">
      <formula>ISTEXT(K60)</formula>
    </cfRule>
  </conditionalFormatting>
  <conditionalFormatting sqref="L60">
    <cfRule type="expression" dxfId="183" priority="295">
      <formula>ISTEXT(L60)</formula>
    </cfRule>
  </conditionalFormatting>
  <conditionalFormatting sqref="U60">
    <cfRule type="expression" dxfId="182" priority="288">
      <formula>ISTEXT(U60)</formula>
    </cfRule>
  </conditionalFormatting>
  <conditionalFormatting sqref="V60">
    <cfRule type="expression" dxfId="181" priority="287">
      <formula>ISTEXT(V60)</formula>
    </cfRule>
  </conditionalFormatting>
  <conditionalFormatting sqref="C61">
    <cfRule type="expression" dxfId="180" priority="286">
      <formula>ISTEXT(C61)</formula>
    </cfRule>
  </conditionalFormatting>
  <conditionalFormatting sqref="D61">
    <cfRule type="expression" dxfId="179" priority="285">
      <formula>ISTEXT(D61)</formula>
    </cfRule>
  </conditionalFormatting>
  <conditionalFormatting sqref="E61:L61 U61:V61">
    <cfRule type="expression" dxfId="178" priority="284">
      <formula>ISTEXT(E61)</formula>
    </cfRule>
  </conditionalFormatting>
  <conditionalFormatting sqref="C62">
    <cfRule type="expression" dxfId="177" priority="283">
      <formula>ISTEXT(C62)</formula>
    </cfRule>
  </conditionalFormatting>
  <conditionalFormatting sqref="D62">
    <cfRule type="expression" dxfId="176" priority="282">
      <formula>ISTEXT(D62)</formula>
    </cfRule>
  </conditionalFormatting>
  <conditionalFormatting sqref="E62">
    <cfRule type="expression" dxfId="175" priority="281">
      <formula>ISTEXT(E62)</formula>
    </cfRule>
  </conditionalFormatting>
  <conditionalFormatting sqref="F62">
    <cfRule type="expression" dxfId="174" priority="280">
      <formula>ISTEXT(F62)</formula>
    </cfRule>
  </conditionalFormatting>
  <conditionalFormatting sqref="G62">
    <cfRule type="expression" dxfId="173" priority="279">
      <formula>ISTEXT(G62)</formula>
    </cfRule>
  </conditionalFormatting>
  <conditionalFormatting sqref="H62">
    <cfRule type="expression" dxfId="172" priority="278">
      <formula>ISTEXT(H62)</formula>
    </cfRule>
  </conditionalFormatting>
  <conditionalFormatting sqref="I62">
    <cfRule type="expression" dxfId="171" priority="277">
      <formula>ISTEXT(I62)</formula>
    </cfRule>
  </conditionalFormatting>
  <conditionalFormatting sqref="J62">
    <cfRule type="expression" dxfId="170" priority="276">
      <formula>ISTEXT(J62)</formula>
    </cfRule>
  </conditionalFormatting>
  <conditionalFormatting sqref="K62">
    <cfRule type="expression" dxfId="169" priority="275">
      <formula>ISTEXT(K62)</formula>
    </cfRule>
  </conditionalFormatting>
  <conditionalFormatting sqref="L62">
    <cfRule type="expression" dxfId="168" priority="274">
      <formula>ISTEXT(L62)</formula>
    </cfRule>
  </conditionalFormatting>
  <conditionalFormatting sqref="U62">
    <cfRule type="expression" dxfId="167" priority="267">
      <formula>ISTEXT(U62)</formula>
    </cfRule>
  </conditionalFormatting>
  <conditionalFormatting sqref="V62">
    <cfRule type="expression" dxfId="166" priority="266">
      <formula>ISTEXT(V62)</formula>
    </cfRule>
  </conditionalFormatting>
  <conditionalFormatting sqref="C63">
    <cfRule type="expression" dxfId="165" priority="265">
      <formula>ISTEXT(C63)</formula>
    </cfRule>
  </conditionalFormatting>
  <conditionalFormatting sqref="D63">
    <cfRule type="expression" dxfId="164" priority="264">
      <formula>ISTEXT(D63)</formula>
    </cfRule>
  </conditionalFormatting>
  <conditionalFormatting sqref="E63:L63 U63:V63">
    <cfRule type="expression" dxfId="163" priority="263">
      <formula>ISTEXT(E63)</formula>
    </cfRule>
  </conditionalFormatting>
  <conditionalFormatting sqref="C64">
    <cfRule type="expression" dxfId="162" priority="262">
      <formula>ISTEXT(C64)</formula>
    </cfRule>
  </conditionalFormatting>
  <conditionalFormatting sqref="D64">
    <cfRule type="expression" dxfId="161" priority="261">
      <formula>ISTEXT(D64)</formula>
    </cfRule>
  </conditionalFormatting>
  <conditionalFormatting sqref="E64">
    <cfRule type="expression" dxfId="160" priority="260">
      <formula>ISTEXT(E64)</formula>
    </cfRule>
  </conditionalFormatting>
  <conditionalFormatting sqref="F64">
    <cfRule type="expression" dxfId="159" priority="259">
      <formula>ISTEXT(F64)</formula>
    </cfRule>
  </conditionalFormatting>
  <conditionalFormatting sqref="G64">
    <cfRule type="expression" dxfId="158" priority="258">
      <formula>ISTEXT(G64)</formula>
    </cfRule>
  </conditionalFormatting>
  <conditionalFormatting sqref="H64">
    <cfRule type="expression" dxfId="157" priority="257">
      <formula>ISTEXT(H64)</formula>
    </cfRule>
  </conditionalFormatting>
  <conditionalFormatting sqref="I64">
    <cfRule type="expression" dxfId="156" priority="256">
      <formula>ISTEXT(I64)</formula>
    </cfRule>
  </conditionalFormatting>
  <conditionalFormatting sqref="J64">
    <cfRule type="expression" dxfId="155" priority="255">
      <formula>ISTEXT(J64)</formula>
    </cfRule>
  </conditionalFormatting>
  <conditionalFormatting sqref="K64">
    <cfRule type="expression" dxfId="154" priority="254">
      <formula>ISTEXT(K64)</formula>
    </cfRule>
  </conditionalFormatting>
  <conditionalFormatting sqref="L64">
    <cfRule type="expression" dxfId="153" priority="253">
      <formula>ISTEXT(L64)</formula>
    </cfRule>
  </conditionalFormatting>
  <conditionalFormatting sqref="U64">
    <cfRule type="expression" dxfId="152" priority="246">
      <formula>ISTEXT(U64)</formula>
    </cfRule>
  </conditionalFormatting>
  <conditionalFormatting sqref="V64">
    <cfRule type="expression" dxfId="151" priority="245">
      <formula>ISTEXT(V64)</formula>
    </cfRule>
  </conditionalFormatting>
  <conditionalFormatting sqref="C65">
    <cfRule type="expression" dxfId="150" priority="244">
      <formula>ISTEXT(C65)</formula>
    </cfRule>
  </conditionalFormatting>
  <conditionalFormatting sqref="D65">
    <cfRule type="expression" dxfId="149" priority="243">
      <formula>ISTEXT(D65)</formula>
    </cfRule>
  </conditionalFormatting>
  <conditionalFormatting sqref="E65:L65 U65:V65">
    <cfRule type="expression" dxfId="148" priority="242">
      <formula>ISTEXT(E65)</formula>
    </cfRule>
  </conditionalFormatting>
  <conditionalFormatting sqref="C66">
    <cfRule type="expression" dxfId="147" priority="241">
      <formula>ISTEXT(C66)</formula>
    </cfRule>
  </conditionalFormatting>
  <conditionalFormatting sqref="D66">
    <cfRule type="expression" dxfId="146" priority="240">
      <formula>ISTEXT(D66)</formula>
    </cfRule>
  </conditionalFormatting>
  <conditionalFormatting sqref="E66">
    <cfRule type="expression" dxfId="145" priority="239">
      <formula>ISTEXT(E66)</formula>
    </cfRule>
  </conditionalFormatting>
  <conditionalFormatting sqref="F66">
    <cfRule type="expression" dxfId="144" priority="238">
      <formula>ISTEXT(F66)</formula>
    </cfRule>
  </conditionalFormatting>
  <conditionalFormatting sqref="G66">
    <cfRule type="expression" dxfId="143" priority="237">
      <formula>ISTEXT(G66)</formula>
    </cfRule>
  </conditionalFormatting>
  <conditionalFormatting sqref="H66">
    <cfRule type="expression" dxfId="142" priority="236">
      <formula>ISTEXT(H66)</formula>
    </cfRule>
  </conditionalFormatting>
  <conditionalFormatting sqref="I66">
    <cfRule type="expression" dxfId="141" priority="235">
      <formula>ISTEXT(I66)</formula>
    </cfRule>
  </conditionalFormatting>
  <conditionalFormatting sqref="J66">
    <cfRule type="expression" dxfId="140" priority="234">
      <formula>ISTEXT(J66)</formula>
    </cfRule>
  </conditionalFormatting>
  <conditionalFormatting sqref="K66">
    <cfRule type="expression" dxfId="139" priority="233">
      <formula>ISTEXT(K66)</formula>
    </cfRule>
  </conditionalFormatting>
  <conditionalFormatting sqref="L66">
    <cfRule type="expression" dxfId="138" priority="232">
      <formula>ISTEXT(L66)</formula>
    </cfRule>
  </conditionalFormatting>
  <conditionalFormatting sqref="U66">
    <cfRule type="expression" dxfId="137" priority="225">
      <formula>ISTEXT(U66)</formula>
    </cfRule>
  </conditionalFormatting>
  <conditionalFormatting sqref="V66">
    <cfRule type="expression" dxfId="136" priority="224">
      <formula>ISTEXT(V66)</formula>
    </cfRule>
  </conditionalFormatting>
  <conditionalFormatting sqref="O7">
    <cfRule type="expression" dxfId="135" priority="136">
      <formula>ISTEXT(O7)</formula>
    </cfRule>
  </conditionalFormatting>
  <conditionalFormatting sqref="P7">
    <cfRule type="expression" dxfId="134" priority="135">
      <formula>ISTEXT(P7)</formula>
    </cfRule>
  </conditionalFormatting>
  <conditionalFormatting sqref="O8">
    <cfRule type="expression" dxfId="133" priority="134">
      <formula>ISTEXT(O8)</formula>
    </cfRule>
  </conditionalFormatting>
  <conditionalFormatting sqref="P8">
    <cfRule type="expression" dxfId="132" priority="133">
      <formula>ISTEXT(P8)</formula>
    </cfRule>
  </conditionalFormatting>
  <conditionalFormatting sqref="O9">
    <cfRule type="expression" dxfId="131" priority="132">
      <formula>ISTEXT(O9)</formula>
    </cfRule>
  </conditionalFormatting>
  <conditionalFormatting sqref="P9">
    <cfRule type="expression" dxfId="130" priority="131">
      <formula>ISTEXT(P9)</formula>
    </cfRule>
  </conditionalFormatting>
  <conditionalFormatting sqref="O10">
    <cfRule type="expression" dxfId="129" priority="130">
      <formula>ISTEXT(O10)</formula>
    </cfRule>
  </conditionalFormatting>
  <conditionalFormatting sqref="P10">
    <cfRule type="expression" dxfId="128" priority="129">
      <formula>ISTEXT(P10)</formula>
    </cfRule>
  </conditionalFormatting>
  <conditionalFormatting sqref="O11">
    <cfRule type="expression" dxfId="127" priority="128">
      <formula>ISTEXT(O11)</formula>
    </cfRule>
  </conditionalFormatting>
  <conditionalFormatting sqref="P11">
    <cfRule type="expression" dxfId="126" priority="127">
      <formula>ISTEXT(P11)</formula>
    </cfRule>
  </conditionalFormatting>
  <conditionalFormatting sqref="O12:P12">
    <cfRule type="expression" dxfId="125" priority="126">
      <formula>ISTEXT(O12)</formula>
    </cfRule>
  </conditionalFormatting>
  <conditionalFormatting sqref="O13">
    <cfRule type="expression" dxfId="124" priority="125">
      <formula>ISTEXT(O13)</formula>
    </cfRule>
  </conditionalFormatting>
  <conditionalFormatting sqref="P13">
    <cfRule type="expression" dxfId="123" priority="124">
      <formula>ISTEXT(P13)</formula>
    </cfRule>
  </conditionalFormatting>
  <conditionalFormatting sqref="O14">
    <cfRule type="expression" dxfId="122" priority="123">
      <formula>ISTEXT(O14)</formula>
    </cfRule>
  </conditionalFormatting>
  <conditionalFormatting sqref="P14">
    <cfRule type="expression" dxfId="121" priority="122">
      <formula>ISTEXT(P14)</formula>
    </cfRule>
  </conditionalFormatting>
  <conditionalFormatting sqref="O15:P15">
    <cfRule type="expression" dxfId="120" priority="121">
      <formula>ISTEXT(O15)</formula>
    </cfRule>
  </conditionalFormatting>
  <conditionalFormatting sqref="O16">
    <cfRule type="expression" dxfId="119" priority="120">
      <formula>ISTEXT(O16)</formula>
    </cfRule>
  </conditionalFormatting>
  <conditionalFormatting sqref="P16">
    <cfRule type="expression" dxfId="118" priority="119">
      <formula>ISTEXT(P16)</formula>
    </cfRule>
  </conditionalFormatting>
  <conditionalFormatting sqref="O17:P17">
    <cfRule type="expression" dxfId="117" priority="118">
      <formula>ISTEXT(O17)</formula>
    </cfRule>
  </conditionalFormatting>
  <conditionalFormatting sqref="O18:O44">
    <cfRule type="expression" dxfId="116" priority="117">
      <formula>ISTEXT(O18)</formula>
    </cfRule>
  </conditionalFormatting>
  <conditionalFormatting sqref="P18:P44">
    <cfRule type="expression" dxfId="115" priority="116">
      <formula>ISTEXT(P18)</formula>
    </cfRule>
  </conditionalFormatting>
  <conditionalFormatting sqref="O45:P45">
    <cfRule type="expression" dxfId="114" priority="115">
      <formula>ISTEXT(O45)</formula>
    </cfRule>
  </conditionalFormatting>
  <conditionalFormatting sqref="O46">
    <cfRule type="expression" dxfId="113" priority="114">
      <formula>ISTEXT(O46)</formula>
    </cfRule>
  </conditionalFormatting>
  <conditionalFormatting sqref="P46">
    <cfRule type="expression" dxfId="112" priority="113">
      <formula>ISTEXT(P46)</formula>
    </cfRule>
  </conditionalFormatting>
  <conditionalFormatting sqref="O47:P47">
    <cfRule type="expression" dxfId="111" priority="112">
      <formula>ISTEXT(O47)</formula>
    </cfRule>
  </conditionalFormatting>
  <conditionalFormatting sqref="O48">
    <cfRule type="expression" dxfId="110" priority="111">
      <formula>ISTEXT(O48)</formula>
    </cfRule>
  </conditionalFormatting>
  <conditionalFormatting sqref="P48">
    <cfRule type="expression" dxfId="109" priority="110">
      <formula>ISTEXT(P48)</formula>
    </cfRule>
  </conditionalFormatting>
  <conditionalFormatting sqref="O49:P49">
    <cfRule type="expression" dxfId="108" priority="109">
      <formula>ISTEXT(O49)</formula>
    </cfRule>
  </conditionalFormatting>
  <conditionalFormatting sqref="O50">
    <cfRule type="expression" dxfId="107" priority="108">
      <formula>ISTEXT(O50)</formula>
    </cfRule>
  </conditionalFormatting>
  <conditionalFormatting sqref="P50">
    <cfRule type="expression" dxfId="106" priority="107">
      <formula>ISTEXT(P50)</formula>
    </cfRule>
  </conditionalFormatting>
  <conditionalFormatting sqref="O51:P51">
    <cfRule type="expression" dxfId="105" priority="106">
      <formula>ISTEXT(O51)</formula>
    </cfRule>
  </conditionalFormatting>
  <conditionalFormatting sqref="O52">
    <cfRule type="expression" dxfId="104" priority="105">
      <formula>ISTEXT(O52)</formula>
    </cfRule>
  </conditionalFormatting>
  <conditionalFormatting sqref="P52">
    <cfRule type="expression" dxfId="103" priority="104">
      <formula>ISTEXT(P52)</formula>
    </cfRule>
  </conditionalFormatting>
  <conditionalFormatting sqref="O53:P53">
    <cfRule type="expression" dxfId="102" priority="103">
      <formula>ISTEXT(O53)</formula>
    </cfRule>
  </conditionalFormatting>
  <conditionalFormatting sqref="O54">
    <cfRule type="expression" dxfId="101" priority="102">
      <formula>ISTEXT(O54)</formula>
    </cfRule>
  </conditionalFormatting>
  <conditionalFormatting sqref="P54">
    <cfRule type="expression" dxfId="100" priority="101">
      <formula>ISTEXT(P54)</formula>
    </cfRule>
  </conditionalFormatting>
  <conditionalFormatting sqref="O55:P55">
    <cfRule type="expression" dxfId="99" priority="100">
      <formula>ISTEXT(O55)</formula>
    </cfRule>
  </conditionalFormatting>
  <conditionalFormatting sqref="O56">
    <cfRule type="expression" dxfId="98" priority="99">
      <formula>ISTEXT(O56)</formula>
    </cfRule>
  </conditionalFormatting>
  <conditionalFormatting sqref="P56">
    <cfRule type="expression" dxfId="97" priority="98">
      <formula>ISTEXT(P56)</formula>
    </cfRule>
  </conditionalFormatting>
  <conditionalFormatting sqref="O57:P57">
    <cfRule type="expression" dxfId="96" priority="97">
      <formula>ISTEXT(O57)</formula>
    </cfRule>
  </conditionalFormatting>
  <conditionalFormatting sqref="O58">
    <cfRule type="expression" dxfId="95" priority="96">
      <formula>ISTEXT(O58)</formula>
    </cfRule>
  </conditionalFormatting>
  <conditionalFormatting sqref="P58">
    <cfRule type="expression" dxfId="94" priority="95">
      <formula>ISTEXT(P58)</formula>
    </cfRule>
  </conditionalFormatting>
  <conditionalFormatting sqref="O59:P59">
    <cfRule type="expression" dxfId="93" priority="94">
      <formula>ISTEXT(O59)</formula>
    </cfRule>
  </conditionalFormatting>
  <conditionalFormatting sqref="O60">
    <cfRule type="expression" dxfId="92" priority="93">
      <formula>ISTEXT(O60)</formula>
    </cfRule>
  </conditionalFormatting>
  <conditionalFormatting sqref="P60">
    <cfRule type="expression" dxfId="91" priority="92">
      <formula>ISTEXT(P60)</formula>
    </cfRule>
  </conditionalFormatting>
  <conditionalFormatting sqref="O61:P61">
    <cfRule type="expression" dxfId="90" priority="91">
      <formula>ISTEXT(O61)</formula>
    </cfRule>
  </conditionalFormatting>
  <conditionalFormatting sqref="O62">
    <cfRule type="expression" dxfId="89" priority="90">
      <formula>ISTEXT(O62)</formula>
    </cfRule>
  </conditionalFormatting>
  <conditionalFormatting sqref="P62">
    <cfRule type="expression" dxfId="88" priority="89">
      <formula>ISTEXT(P62)</formula>
    </cfRule>
  </conditionalFormatting>
  <conditionalFormatting sqref="O63:P63">
    <cfRule type="expression" dxfId="87" priority="88">
      <formula>ISTEXT(O63)</formula>
    </cfRule>
  </conditionalFormatting>
  <conditionalFormatting sqref="O64">
    <cfRule type="expression" dxfId="86" priority="87">
      <formula>ISTEXT(O64)</formula>
    </cfRule>
  </conditionalFormatting>
  <conditionalFormatting sqref="P64">
    <cfRule type="expression" dxfId="85" priority="86">
      <formula>ISTEXT(P64)</formula>
    </cfRule>
  </conditionalFormatting>
  <conditionalFormatting sqref="O65:P65">
    <cfRule type="expression" dxfId="84" priority="85">
      <formula>ISTEXT(O65)</formula>
    </cfRule>
  </conditionalFormatting>
  <conditionalFormatting sqref="O66">
    <cfRule type="expression" dxfId="83" priority="84">
      <formula>ISTEXT(O66)</formula>
    </cfRule>
  </conditionalFormatting>
  <conditionalFormatting sqref="P66">
    <cfRule type="expression" dxfId="82" priority="83">
      <formula>ISTEXT(P66)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S14">
    <cfRule type="expression" dxfId="68" priority="69">
      <formula>ISTEXT(S14)</formula>
    </cfRule>
  </conditionalFormatting>
  <conditionalFormatting sqref="T14">
    <cfRule type="expression" dxfId="67" priority="68">
      <formula>ISTEXT(T14)</formula>
    </cfRule>
  </conditionalFormatting>
  <conditionalFormatting sqref="S15:T15">
    <cfRule type="expression" dxfId="66" priority="67">
      <formula>ISTEXT(S15)</formula>
    </cfRule>
  </conditionalFormatting>
  <conditionalFormatting sqref="S16">
    <cfRule type="expression" dxfId="65" priority="66">
      <formula>ISTEXT(S16)</formula>
    </cfRule>
  </conditionalFormatting>
  <conditionalFormatting sqref="T16">
    <cfRule type="expression" dxfId="64" priority="65">
      <formula>ISTEXT(T16)</formula>
    </cfRule>
  </conditionalFormatting>
  <conditionalFormatting sqref="S17:T17">
    <cfRule type="expression" dxfId="63" priority="64">
      <formula>ISTEXT(S17)</formula>
    </cfRule>
  </conditionalFormatting>
  <conditionalFormatting sqref="S18:S44">
    <cfRule type="expression" dxfId="62" priority="63">
      <formula>ISTEXT(S18)</formula>
    </cfRule>
  </conditionalFormatting>
  <conditionalFormatting sqref="T18:T44">
    <cfRule type="expression" dxfId="61" priority="62">
      <formula>ISTEXT(T18)</formula>
    </cfRule>
  </conditionalFormatting>
  <conditionalFormatting sqref="S45:T45">
    <cfRule type="expression" dxfId="60" priority="61">
      <formula>ISTEXT(S45)</formula>
    </cfRule>
  </conditionalFormatting>
  <conditionalFormatting sqref="S46">
    <cfRule type="expression" dxfId="59" priority="60">
      <formula>ISTEXT(S46)</formula>
    </cfRule>
  </conditionalFormatting>
  <conditionalFormatting sqref="T46">
    <cfRule type="expression" dxfId="58" priority="59">
      <formula>ISTEXT(T46)</formula>
    </cfRule>
  </conditionalFormatting>
  <conditionalFormatting sqref="S47:T47">
    <cfRule type="expression" dxfId="57" priority="58">
      <formula>ISTEXT(S47)</formula>
    </cfRule>
  </conditionalFormatting>
  <conditionalFormatting sqref="S48">
    <cfRule type="expression" dxfId="56" priority="57">
      <formula>ISTEXT(S48)</formula>
    </cfRule>
  </conditionalFormatting>
  <conditionalFormatting sqref="T48">
    <cfRule type="expression" dxfId="55" priority="56">
      <formula>ISTEXT(T48)</formula>
    </cfRule>
  </conditionalFormatting>
  <conditionalFormatting sqref="S49:T49">
    <cfRule type="expression" dxfId="54" priority="55">
      <formula>ISTEXT(S49)</formula>
    </cfRule>
  </conditionalFormatting>
  <conditionalFormatting sqref="S50">
    <cfRule type="expression" dxfId="53" priority="54">
      <formula>ISTEXT(S50)</formula>
    </cfRule>
  </conditionalFormatting>
  <conditionalFormatting sqref="T50">
    <cfRule type="expression" dxfId="52" priority="53">
      <formula>ISTEXT(T50)</formula>
    </cfRule>
  </conditionalFormatting>
  <conditionalFormatting sqref="S51:T51">
    <cfRule type="expression" dxfId="51" priority="52">
      <formula>ISTEXT(S51)</formula>
    </cfRule>
  </conditionalFormatting>
  <conditionalFormatting sqref="S52">
    <cfRule type="expression" dxfId="50" priority="51">
      <formula>ISTEXT(S52)</formula>
    </cfRule>
  </conditionalFormatting>
  <conditionalFormatting sqref="T52">
    <cfRule type="expression" dxfId="49" priority="50">
      <formula>ISTEXT(T52)</formula>
    </cfRule>
  </conditionalFormatting>
  <conditionalFormatting sqref="S53:T53">
    <cfRule type="expression" dxfId="48" priority="49">
      <formula>ISTEXT(S53)</formula>
    </cfRule>
  </conditionalFormatting>
  <conditionalFormatting sqref="S54">
    <cfRule type="expression" dxfId="47" priority="48">
      <formula>ISTEXT(S54)</formula>
    </cfRule>
  </conditionalFormatting>
  <conditionalFormatting sqref="T54">
    <cfRule type="expression" dxfId="46" priority="47">
      <formula>ISTEXT(T54)</formula>
    </cfRule>
  </conditionalFormatting>
  <conditionalFormatting sqref="S55:T55">
    <cfRule type="expression" dxfId="45" priority="46">
      <formula>ISTEXT(S55)</formula>
    </cfRule>
  </conditionalFormatting>
  <conditionalFormatting sqref="S56">
    <cfRule type="expression" dxfId="44" priority="45">
      <formula>ISTEXT(S56)</formula>
    </cfRule>
  </conditionalFormatting>
  <conditionalFormatting sqref="T56">
    <cfRule type="expression" dxfId="43" priority="44">
      <formula>ISTEXT(T56)</formula>
    </cfRule>
  </conditionalFormatting>
  <conditionalFormatting sqref="S57:T57">
    <cfRule type="expression" dxfId="42" priority="43">
      <formula>ISTEXT(S57)</formula>
    </cfRule>
  </conditionalFormatting>
  <conditionalFormatting sqref="S58">
    <cfRule type="expression" dxfId="41" priority="42">
      <formula>ISTEXT(S58)</formula>
    </cfRule>
  </conditionalFormatting>
  <conditionalFormatting sqref="T58">
    <cfRule type="expression" dxfId="40" priority="41">
      <formula>ISTEXT(T58)</formula>
    </cfRule>
  </conditionalFormatting>
  <conditionalFormatting sqref="S59:T59">
    <cfRule type="expression" dxfId="39" priority="40">
      <formula>ISTEXT(S59)</formula>
    </cfRule>
  </conditionalFormatting>
  <conditionalFormatting sqref="S60">
    <cfRule type="expression" dxfId="38" priority="39">
      <formula>ISTEXT(S60)</formula>
    </cfRule>
  </conditionalFormatting>
  <conditionalFormatting sqref="T60">
    <cfRule type="expression" dxfId="37" priority="38">
      <formula>ISTEXT(T60)</formula>
    </cfRule>
  </conditionalFormatting>
  <conditionalFormatting sqref="S61:T61">
    <cfRule type="expression" dxfId="36" priority="37">
      <formula>ISTEXT(S61)</formula>
    </cfRule>
  </conditionalFormatting>
  <conditionalFormatting sqref="S62">
    <cfRule type="expression" dxfId="35" priority="36">
      <formula>ISTEXT(S62)</formula>
    </cfRule>
  </conditionalFormatting>
  <conditionalFormatting sqref="T62">
    <cfRule type="expression" dxfId="34" priority="35">
      <formula>ISTEXT(T62)</formula>
    </cfRule>
  </conditionalFormatting>
  <conditionalFormatting sqref="S63:T63">
    <cfRule type="expression" dxfId="33" priority="34">
      <formula>ISTEXT(S63)</formula>
    </cfRule>
  </conditionalFormatting>
  <conditionalFormatting sqref="S64">
    <cfRule type="expression" dxfId="32" priority="33">
      <formula>ISTEXT(S64)</formula>
    </cfRule>
  </conditionalFormatting>
  <conditionalFormatting sqref="T64">
    <cfRule type="expression" dxfId="31" priority="32">
      <formula>ISTEXT(T64)</formula>
    </cfRule>
  </conditionalFormatting>
  <conditionalFormatting sqref="S65:T65">
    <cfRule type="expression" dxfId="30" priority="31">
      <formula>ISTEXT(S65)</formula>
    </cfRule>
  </conditionalFormatting>
  <conditionalFormatting sqref="S66">
    <cfRule type="expression" dxfId="29" priority="30">
      <formula>ISTEXT(S66)</formula>
    </cfRule>
  </conditionalFormatting>
  <conditionalFormatting sqref="T66">
    <cfRule type="expression" dxfId="28" priority="29">
      <formula>ISTEXT(T66)</formula>
    </cfRule>
  </conditionalFormatting>
  <conditionalFormatting sqref="Q12:R12">
    <cfRule type="expression" dxfId="27" priority="28">
      <formula>ISTEXT(Q12)</formula>
    </cfRule>
  </conditionalFormatting>
  <conditionalFormatting sqref="Q15:R15">
    <cfRule type="expression" dxfId="26" priority="27">
      <formula>ISTEXT(Q15)</formula>
    </cfRule>
  </conditionalFormatting>
  <conditionalFormatting sqref="Q17:R17">
    <cfRule type="expression" dxfId="25" priority="26">
      <formula>ISTEXT(Q17)</formula>
    </cfRule>
  </conditionalFormatting>
  <conditionalFormatting sqref="Q45:R45">
    <cfRule type="expression" dxfId="24" priority="25">
      <formula>ISTEXT(Q45)</formula>
    </cfRule>
  </conditionalFormatting>
  <conditionalFormatting sqref="Q47:R47">
    <cfRule type="expression" dxfId="23" priority="24">
      <formula>ISTEXT(Q47)</formula>
    </cfRule>
  </conditionalFormatting>
  <conditionalFormatting sqref="Q49:R49">
    <cfRule type="expression" dxfId="22" priority="23">
      <formula>ISTEXT(Q49)</formula>
    </cfRule>
  </conditionalFormatting>
  <conditionalFormatting sqref="Q51:R51">
    <cfRule type="expression" dxfId="21" priority="22">
      <formula>ISTEXT(Q51)</formula>
    </cfRule>
  </conditionalFormatting>
  <conditionalFormatting sqref="Q53:R53">
    <cfRule type="expression" dxfId="20" priority="21">
      <formula>ISTEXT(Q53)</formula>
    </cfRule>
  </conditionalFormatting>
  <conditionalFormatting sqref="Q55:R55">
    <cfRule type="expression" dxfId="19" priority="20">
      <formula>ISTEXT(Q55)</formula>
    </cfRule>
  </conditionalFormatting>
  <conditionalFormatting sqref="Q57:R57">
    <cfRule type="expression" dxfId="18" priority="19">
      <formula>ISTEXT(Q57)</formula>
    </cfRule>
  </conditionalFormatting>
  <conditionalFormatting sqref="Q59:R59">
    <cfRule type="expression" dxfId="17" priority="18">
      <formula>ISTEXT(Q59)</formula>
    </cfRule>
  </conditionalFormatting>
  <conditionalFormatting sqref="Q61:R61">
    <cfRule type="expression" dxfId="16" priority="17">
      <formula>ISTEXT(Q61)</formula>
    </cfRule>
  </conditionalFormatting>
  <conditionalFormatting sqref="Q63:R63">
    <cfRule type="expression" dxfId="15" priority="16">
      <formula>ISTEXT(Q63)</formula>
    </cfRule>
  </conditionalFormatting>
  <conditionalFormatting sqref="Q65:R65">
    <cfRule type="expression" dxfId="14" priority="15">
      <formula>ISTEXT(Q65)</formula>
    </cfRule>
  </conditionalFormatting>
  <conditionalFormatting sqref="M12:N12">
    <cfRule type="expression" dxfId="13" priority="14">
      <formula>ISTEXT(M12)</formula>
    </cfRule>
  </conditionalFormatting>
  <conditionalFormatting sqref="M15:N15">
    <cfRule type="expression" dxfId="12" priority="13">
      <formula>ISTEXT(M15)</formula>
    </cfRule>
  </conditionalFormatting>
  <conditionalFormatting sqref="M17:N17">
    <cfRule type="expression" dxfId="11" priority="12">
      <formula>ISTEXT(M17)</formula>
    </cfRule>
  </conditionalFormatting>
  <conditionalFormatting sqref="M45:N45">
    <cfRule type="expression" dxfId="10" priority="11">
      <formula>ISTEXT(M45)</formula>
    </cfRule>
  </conditionalFormatting>
  <conditionalFormatting sqref="M47:N47">
    <cfRule type="expression" dxfId="9" priority="10">
      <formula>ISTEXT(M47)</formula>
    </cfRule>
  </conditionalFormatting>
  <conditionalFormatting sqref="M49:N49">
    <cfRule type="expression" dxfId="8" priority="9">
      <formula>ISTEXT(M49)</formula>
    </cfRule>
  </conditionalFormatting>
  <conditionalFormatting sqref="M51:N51">
    <cfRule type="expression" dxfId="7" priority="8">
      <formula>ISTEXT(M51)</formula>
    </cfRule>
  </conditionalFormatting>
  <conditionalFormatting sqref="M53:N53">
    <cfRule type="expression" dxfId="6" priority="7">
      <formula>ISTEXT(M53)</formula>
    </cfRule>
  </conditionalFormatting>
  <conditionalFormatting sqref="M55:N55">
    <cfRule type="expression" dxfId="5" priority="6">
      <formula>ISTEXT(M55)</formula>
    </cfRule>
  </conditionalFormatting>
  <conditionalFormatting sqref="M57:N57">
    <cfRule type="expression" dxfId="4" priority="5">
      <formula>ISTEXT(M57)</formula>
    </cfRule>
  </conditionalFormatting>
  <conditionalFormatting sqref="M59:N59">
    <cfRule type="expression" dxfId="3" priority="4">
      <formula>ISTEXT(M59)</formula>
    </cfRule>
  </conditionalFormatting>
  <conditionalFormatting sqref="M61:N61">
    <cfRule type="expression" dxfId="2" priority="3">
      <formula>ISTEXT(M61)</formula>
    </cfRule>
  </conditionalFormatting>
  <conditionalFormatting sqref="M63:N63">
    <cfRule type="expression" dxfId="1" priority="2">
      <formula>ISTEXT(M63)</formula>
    </cfRule>
  </conditionalFormatting>
  <conditionalFormatting sqref="M65:N65">
    <cfRule type="expression" dxfId="0" priority="1">
      <formula>ISTEXT(M65)</formula>
    </cfRule>
  </conditionalFormatting>
  <pageMargins left="0.7" right="0.7" top="0.75" bottom="0.75" header="0.3" footer="0.3"/>
  <pageSetup scale="60" orientation="portrait" horizontalDpi="300" verticalDpi="300" r:id="rId1"/>
  <headerFooter>
    <oddFooter>&amp;R&amp;8&amp;Z&amp;F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Read me</vt:lpstr>
      <vt:lpstr>Requirement Summary</vt:lpstr>
      <vt:lpstr>SBSA Inf Conc</vt:lpstr>
      <vt:lpstr>SBSA Inf Load</vt:lpstr>
      <vt:lpstr>SBSA Eff Conc</vt:lpstr>
      <vt:lpstr>SBSA Eff Loads</vt:lpstr>
      <vt:lpstr>SBSA Inf QAQC MLs</vt:lpstr>
      <vt:lpstr>SBSA Eff QAQC MLs</vt:lpstr>
      <vt:lpstr>Sheet1</vt:lpstr>
      <vt:lpstr>'SBSA Eff Conc'!Print_Area</vt:lpstr>
      <vt:lpstr>'SBSA Eff Loads'!Print_Area</vt:lpstr>
      <vt:lpstr>'SBSA Eff QAQC MLs'!Print_Area</vt:lpstr>
      <vt:lpstr>'SBSA Inf Conc'!Print_Area</vt:lpstr>
      <vt:lpstr>'SBSA Inf Load'!Print_Area</vt:lpstr>
      <vt:lpstr>'SBSA Inf QAQC MLs'!Print_Area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Maria Gawat</cp:lastModifiedBy>
  <cp:lastPrinted>2013-11-15T00:53:46Z</cp:lastPrinted>
  <dcterms:created xsi:type="dcterms:W3CDTF">2012-05-04T22:10:30Z</dcterms:created>
  <dcterms:modified xsi:type="dcterms:W3CDTF">2014-04-28T16:08:50Z</dcterms:modified>
</cp:coreProperties>
</file>