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5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G19" i="11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B19" i="5" l="1"/>
  <c r="B20" i="5"/>
  <c r="B21" i="5"/>
  <c r="B22" i="5"/>
  <c r="B23" i="5"/>
  <c r="B24" i="5"/>
  <c r="B25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A37" i="4"/>
  <c r="B37" i="4"/>
  <c r="C37" i="4"/>
  <c r="D37" i="4"/>
  <c r="E37" i="4"/>
  <c r="A38" i="4"/>
  <c r="B38" i="4"/>
  <c r="C38" i="4"/>
  <c r="D38" i="4"/>
  <c r="E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B49" i="4"/>
  <c r="A50" i="4"/>
  <c r="B50" i="4"/>
  <c r="A51" i="4"/>
  <c r="B51" i="4"/>
  <c r="A52" i="4"/>
  <c r="B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B9" i="16"/>
  <c r="B10" i="16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Bialorucki, Samantha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G1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G17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H17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G18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H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Bialorucki, Samantha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, report MDL</t>
        </r>
      </text>
    </comment>
    <comment ref="U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report as MDL</t>
        </r>
      </text>
    </comment>
    <comment ref="L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I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H3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
</t>
        </r>
      </text>
    </comment>
    <comment ref="L3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4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4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4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I4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K4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4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42" authorId="0">
      <text>
        <r>
          <rPr>
            <b/>
            <sz val="9"/>
            <color indexed="81"/>
            <rFont val="Tahoma"/>
            <family val="2"/>
          </rPr>
          <t>ND,report MDL</t>
        </r>
      </text>
    </comment>
    <comment ref="K4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4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I4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4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45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46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46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H4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I4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47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47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 report MDL</t>
        </r>
      </text>
    </comment>
    <comment ref="H4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I4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48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48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49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49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50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50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H5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51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51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H5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52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52" authorId="0">
      <text>
        <r>
          <rPr>
            <b/>
            <sz val="9"/>
            <color indexed="81"/>
            <rFont val="Tahoma"/>
            <charset val="1"/>
          </rPr>
          <t>Bialorucki, Samantha: ND, report MDL</t>
        </r>
      </text>
    </comment>
  </commentList>
</comments>
</file>

<file path=xl/sharedStrings.xml><?xml version="1.0" encoding="utf-8"?>
<sst xmlns="http://schemas.openxmlformats.org/spreadsheetml/2006/main" count="492" uniqueCount="221">
  <si>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</si>
  <si>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</si>
  <si>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</si>
  <si>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</si>
  <si>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</si>
  <si>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</si>
  <si>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</si>
  <si>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</si>
  <si>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</si>
  <si>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</si>
  <si>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</si>
  <si>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</si>
  <si>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</si>
  <si>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</si>
  <si>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</si>
  <si>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</si>
  <si>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</si>
  <si>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</si>
  <si>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</si>
  <si>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</si>
  <si>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</si>
  <si>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</si>
  <si>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</si>
  <si>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</si>
  <si>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</si>
  <si>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</si>
  <si>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</si>
  <si>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</si>
  <si>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</si>
  <si>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</si>
  <si>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</si>
  <si>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</si>
  <si>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</si>
  <si>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</si>
  <si>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</si>
  <si>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</si>
  <si>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</si>
  <si>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</si>
  <si>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</si>
  <si>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</si>
  <si>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</si>
  <si>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</si>
  <si>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</si>
  <si>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</si>
  <si>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</si>
  <si>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</si>
  <si>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</si>
  <si>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</si>
  <si>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</si>
  <si>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</si>
  <si>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</si>
  <si>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</si>
  <si>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</si>
  <si>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</si>
  <si>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</si>
  <si>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</si>
  <si>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</si>
  <si>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</si>
  <si>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</si>
  <si>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</si>
  <si>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</si>
  <si>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</si>
  <si>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</si>
  <si>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</si>
  <si>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</si>
  <si>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</si>
  <si>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</si>
  <si>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</si>
  <si>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</si>
  <si>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</si>
  <si>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</si>
  <si>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</si>
  <si>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</si>
  <si>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</si>
  <si>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</si>
  <si>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</si>
  <si>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</si>
  <si>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</si>
  <si>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</si>
  <si>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</si>
  <si>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</si>
  <si>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</si>
  <si>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</si>
  <si>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</si>
  <si>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</si>
  <si>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</si>
  <si>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</si>
  <si>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</si>
  <si>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</si>
  <si>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</si>
  <si>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</si>
  <si>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</si>
  <si>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</si>
  <si>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</si>
  <si>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</si>
  <si>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</si>
  <si>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</si>
  <si>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</si>
  <si>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</si>
  <si>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</si>
  <si>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</si>
  <si>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</si>
  <si>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</si>
  <si>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</si>
  <si>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</si>
  <si>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</si>
  <si>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</si>
  <si>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</si>
  <si>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</si>
  <si>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</si>
  <si>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</si>
  <si>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</si>
  <si>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</si>
  <si>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</si>
  <si>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</si>
  <si>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</si>
  <si>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</si>
  <si>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</si>
  <si>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</si>
  <si>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</si>
  <si>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</si>
  <si>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</si>
  <si>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</si>
  <si>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</si>
  <si>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</si>
  <si>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</si>
  <si>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</si>
  <si>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</si>
  <si>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</si>
  <si>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</si>
  <si>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</si>
  <si>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</si>
  <si>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</si>
  <si>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</si>
  <si>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</si>
  <si>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</si>
  <si>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</si>
  <si>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</si>
  <si>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</si>
  <si>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</si>
  <si>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</si>
  <si>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</si>
  <si>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</si>
  <si>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</si>
  <si>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</si>
  <si>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</si>
  <si>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</si>
  <si>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</si>
  <si>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</si>
  <si>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</si>
  <si>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</si>
  <si>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</si>
  <si>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</si>
  <si>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</si>
  <si>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</si>
  <si>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</si>
  <si>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</si>
  <si>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</si>
  <si>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</si>
  <si>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</si>
  <si>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</si>
  <si>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</si>
  <si>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</si>
  <si>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</si>
  <si>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</si>
  <si>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</si>
  <si>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</si>
  <si>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</si>
  <si>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</si>
  <si>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</si>
  <si>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</si>
  <si>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</si>
  <si>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</si>
  <si>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</si>
  <si>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</si>
  <si>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</si>
  <si>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</si>
  <si>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</si>
  <si>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</si>
  <si>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</si>
  <si>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</si>
  <si>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</si>
  <si>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</si>
  <si>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</si>
  <si>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</si>
  <si>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</si>
  <si>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</si>
  <si>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</si>
  <si>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</si>
  <si>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</si>
  <si>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</si>
  <si>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</si>
  <si>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</si>
  <si>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</si>
  <si>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</si>
  <si>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</si>
  <si>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</si>
  <si>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</si>
  <si>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</si>
  <si>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</si>
  <si>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</si>
  <si>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</si>
  <si>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</si>
  <si>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Palo Alto RWQCP</t>
  </si>
  <si>
    <t>Dry 2012</t>
  </si>
  <si>
    <t>Y</t>
  </si>
  <si>
    <t>y</t>
  </si>
  <si>
    <t>N</t>
  </si>
  <si>
    <t>Jamie Allen/Plant Manager/650 329-2243/James.Allen@cityofpaloalto.org</t>
  </si>
  <si>
    <t>NO3 +NO2</t>
  </si>
  <si>
    <t>Q3 2012</t>
  </si>
  <si>
    <t>Q4 2012</t>
  </si>
  <si>
    <t>Q1 2013</t>
  </si>
  <si>
    <t>Wet 2012/2013</t>
  </si>
  <si>
    <t>Q2 2013</t>
  </si>
  <si>
    <t>Dry 2013</t>
  </si>
  <si>
    <t>Q3 2013</t>
  </si>
  <si>
    <t>Wet 2013/2014</t>
  </si>
  <si>
    <t>Q1  2013</t>
  </si>
  <si>
    <t>Q1 2014</t>
  </si>
  <si>
    <t>Q4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</si>
</sst>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14" fontId="2" fillId="0" borderId="40" xfId="0" applyNumberFormat="1" applyFont="1" applyFill="1" applyBorder="1"/>
    <xf numFmtId="0" fontId="2" fillId="4" borderId="18" xfId="0" applyNumberFormat="1" applyFont="1" applyFill="1" applyBorder="1"/>
    <xf numFmtId="14" fontId="2" fillId="0" borderId="48" xfId="0" applyNumberFormat="1" applyFont="1" applyFill="1" applyBorder="1"/>
    <xf numFmtId="0" fontId="2" fillId="4" borderId="53" xfId="0" applyNumberFormat="1" applyFont="1" applyFill="1" applyBorder="1"/>
    <xf numFmtId="2" fontId="2" fillId="4" borderId="26" xfId="0" applyNumberFormat="1" applyFont="1" applyFill="1" applyBorder="1" applyAlignment="1">
      <alignment horizontal="center"/>
    </xf>
    <xf numFmtId="0" fontId="2" fillId="4" borderId="52" xfId="0" applyNumberFormat="1" applyFont="1" applyFill="1" applyBorder="1"/>
    <xf numFmtId="0" fontId="2" fillId="0" borderId="28" xfId="0" applyNumberFormat="1" applyFont="1" applyFill="1" applyBorder="1"/>
    <xf numFmtId="0" fontId="2" fillId="4" borderId="36" xfId="0" applyNumberFormat="1" applyFont="1" applyFill="1" applyBorder="1"/>
    <xf numFmtId="0" fontId="2" fillId="0" borderId="48" xfId="0" applyNumberFormat="1" applyFont="1" applyFill="1" applyBorder="1"/>
    <xf numFmtId="0" fontId="2" fillId="4" borderId="28" xfId="0" applyNumberFormat="1" applyFont="1" applyFill="1" applyBorder="1"/>
    <xf numFmtId="0" fontId="2" fillId="4" borderId="40" xfId="0" applyNumberFormat="1" applyFont="1" applyFill="1" applyBorder="1"/>
    <xf numFmtId="2" fontId="2" fillId="4" borderId="26" xfId="0" applyNumberFormat="1" applyFont="1" applyFill="1" applyBorder="1"/>
    <xf numFmtId="2" fontId="2" fillId="0" borderId="26" xfId="0" applyNumberFormat="1" applyFont="1" applyFill="1" applyBorder="1"/>
    <xf numFmtId="2" fontId="2" fillId="0" borderId="26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16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25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9" t="s">
        <v>116</v>
      </c>
      <c r="C3" s="49"/>
      <c r="D3" s="49"/>
      <c r="E3" s="49"/>
      <c r="F3" s="49"/>
      <c r="G3" s="49"/>
    </row>
    <row r="4" spans="1:13" ht="21" x14ac:dyDescent="0.35">
      <c r="B4" s="189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1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1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8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8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9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9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9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9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9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9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9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9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9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0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2" t="str">
        <f>' Inf Conc'!A2</f>
        <v>City of Palo Alto RWQCP</v>
      </c>
      <c r="B1" s="243"/>
    </row>
    <row r="2" spans="1:4" ht="25.5" customHeight="1" thickBot="1" x14ac:dyDescent="0.3">
      <c r="A2" s="344" t="s">
        <v>102</v>
      </c>
      <c r="B2" s="343"/>
      <c r="C2" s="342" t="s">
        <v>71</v>
      </c>
      <c r="D2" s="343"/>
    </row>
    <row r="3" spans="1:4" ht="15.75" customHeight="1" x14ac:dyDescent="0.25">
      <c r="A3" s="212" t="s">
        <v>136</v>
      </c>
      <c r="B3" s="209"/>
      <c r="C3" s="37" t="s">
        <v>72</v>
      </c>
      <c r="D3" s="39" t="s">
        <v>73</v>
      </c>
    </row>
    <row r="4" spans="1:4" x14ac:dyDescent="0.25">
      <c r="A4" s="213" t="s">
        <v>137</v>
      </c>
      <c r="B4" s="210"/>
      <c r="C4" s="38" t="s">
        <v>74</v>
      </c>
      <c r="D4" s="40">
        <v>41212</v>
      </c>
    </row>
    <row r="5" spans="1:4" ht="30.75" thickBot="1" x14ac:dyDescent="0.3">
      <c r="A5" s="214" t="s">
        <v>122</v>
      </c>
      <c r="B5" s="211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6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3"/>
      <c r="B10" s="115"/>
      <c r="C10" s="38" t="s">
        <v>79</v>
      </c>
      <c r="D10" s="40">
        <v>41669</v>
      </c>
    </row>
    <row r="11" spans="1:4" s="112" customFormat="1" x14ac:dyDescent="0.25">
      <c r="A11" s="193"/>
      <c r="C11" s="38" t="s">
        <v>80</v>
      </c>
      <c r="D11" s="40">
        <v>41759</v>
      </c>
    </row>
    <row r="12" spans="1:4" s="112" customFormat="1" x14ac:dyDescent="0.25">
      <c r="A12" s="193"/>
      <c r="C12" s="38" t="s">
        <v>81</v>
      </c>
      <c r="D12" s="40" t="s">
        <v>84</v>
      </c>
    </row>
    <row r="13" spans="1:4" s="112" customFormat="1" ht="15.75" thickBot="1" x14ac:dyDescent="0.3">
      <c r="A13" s="193"/>
      <c r="C13" s="219" t="s">
        <v>83</v>
      </c>
      <c r="D13" s="42">
        <v>41851</v>
      </c>
    </row>
    <row r="14" spans="1:4" s="112" customFormat="1" x14ac:dyDescent="0.25">
      <c r="A14" s="207" t="s">
        <v>134</v>
      </c>
      <c r="B14" s="208"/>
      <c r="C14" s="43"/>
      <c r="D14" s="125"/>
    </row>
    <row r="15" spans="1:4" s="112" customFormat="1" ht="15.75" thickBot="1" x14ac:dyDescent="0.3">
      <c r="A15" s="193"/>
      <c r="C15" s="43"/>
      <c r="D15" s="125"/>
    </row>
    <row r="16" spans="1:4" s="112" customFormat="1" x14ac:dyDescent="0.25">
      <c r="A16" s="345" t="s">
        <v>132</v>
      </c>
      <c r="B16" s="346"/>
      <c r="C16" s="43"/>
      <c r="D16" s="125"/>
    </row>
    <row r="17" spans="1:5" s="112" customFormat="1" ht="15.75" thickBot="1" x14ac:dyDescent="0.3">
      <c r="A17" s="347"/>
      <c r="B17" s="348"/>
      <c r="C17" s="43"/>
      <c r="D17" s="125"/>
    </row>
    <row r="18" spans="1:5" s="112" customFormat="1" ht="15.75" thickBot="1" x14ac:dyDescent="0.3">
      <c r="A18" s="204" t="s">
        <v>133</v>
      </c>
      <c r="B18" s="205"/>
      <c r="C18" s="43"/>
      <c r="D18" s="125"/>
    </row>
    <row r="19" spans="1:5" s="112" customFormat="1" ht="15" customHeight="1" thickBot="1" x14ac:dyDescent="0.3">
      <c r="A19" s="193"/>
      <c r="C19" s="43"/>
      <c r="D19" s="125"/>
    </row>
    <row r="20" spans="1:5" s="112" customFormat="1" ht="19.5" thickBot="1" x14ac:dyDescent="0.35">
      <c r="A20" s="338" t="s">
        <v>130</v>
      </c>
      <c r="B20" s="339"/>
      <c r="C20" s="340"/>
      <c r="D20" s="175"/>
      <c r="E20" s="125"/>
    </row>
    <row r="21" spans="1:5" s="112" customFormat="1" ht="16.5" thickBot="1" x14ac:dyDescent="0.3">
      <c r="A21" s="202" t="s">
        <v>125</v>
      </c>
      <c r="B21" s="192" t="s">
        <v>126</v>
      </c>
      <c r="C21" s="236" t="s">
        <v>127</v>
      </c>
      <c r="D21" s="175"/>
      <c r="E21" s="125"/>
    </row>
    <row r="22" spans="1:5" s="112" customFormat="1" x14ac:dyDescent="0.25">
      <c r="A22" s="194" t="s">
        <v>86</v>
      </c>
      <c r="B22" s="102" t="s">
        <v>90</v>
      </c>
      <c r="C22" s="102" t="s">
        <v>90</v>
      </c>
      <c r="D22" s="175"/>
      <c r="E22" s="125"/>
    </row>
    <row r="23" spans="1:5" s="112" customFormat="1" ht="30" x14ac:dyDescent="0.25">
      <c r="A23" s="195" t="s">
        <v>87</v>
      </c>
      <c r="B23" s="103" t="s">
        <v>66</v>
      </c>
      <c r="C23" s="105" t="s">
        <v>138</v>
      </c>
      <c r="D23" s="175"/>
      <c r="E23" s="125"/>
    </row>
    <row r="24" spans="1:5" s="112" customFormat="1" x14ac:dyDescent="0.25">
      <c r="A24" s="195" t="s">
        <v>88</v>
      </c>
      <c r="B24" s="103" t="s">
        <v>64</v>
      </c>
      <c r="C24" s="103" t="s">
        <v>99</v>
      </c>
      <c r="D24" s="175"/>
      <c r="E24" s="125"/>
    </row>
    <row r="25" spans="1:5" s="112" customFormat="1" ht="15.75" thickBot="1" x14ac:dyDescent="0.3">
      <c r="A25" s="196" t="s">
        <v>89</v>
      </c>
      <c r="B25" s="104" t="s">
        <v>97</v>
      </c>
      <c r="C25" s="104" t="s">
        <v>98</v>
      </c>
      <c r="D25" s="175"/>
      <c r="E25" s="125"/>
    </row>
    <row r="26" spans="1:5" s="112" customFormat="1" ht="15.75" thickBot="1" x14ac:dyDescent="0.3">
      <c r="A26" s="193"/>
      <c r="C26" s="107"/>
      <c r="D26" s="175"/>
      <c r="E26" s="125"/>
    </row>
    <row r="27" spans="1:5" s="112" customFormat="1" ht="16.5" thickBot="1" x14ac:dyDescent="0.3">
      <c r="A27" s="202" t="s">
        <v>128</v>
      </c>
      <c r="B27" s="192" t="s">
        <v>126</v>
      </c>
      <c r="C27" s="236" t="s">
        <v>127</v>
      </c>
      <c r="D27" s="175"/>
      <c r="E27" s="125"/>
    </row>
    <row r="28" spans="1:5" s="112" customFormat="1" x14ac:dyDescent="0.25">
      <c r="A28" s="194" t="s">
        <v>86</v>
      </c>
      <c r="B28" s="102" t="s">
        <v>90</v>
      </c>
      <c r="C28" s="102" t="s">
        <v>90</v>
      </c>
      <c r="D28" s="175"/>
      <c r="E28" s="125"/>
    </row>
    <row r="29" spans="1:5" s="112" customFormat="1" ht="30" x14ac:dyDescent="0.25">
      <c r="A29" s="195" t="s">
        <v>87</v>
      </c>
      <c r="B29" s="103" t="s">
        <v>66</v>
      </c>
      <c r="C29" s="105" t="s">
        <v>138</v>
      </c>
      <c r="D29" s="175"/>
      <c r="E29" s="125"/>
    </row>
    <row r="30" spans="1:5" s="112" customFormat="1" x14ac:dyDescent="0.25">
      <c r="A30" s="195" t="s">
        <v>88</v>
      </c>
      <c r="B30" s="103" t="s">
        <v>64</v>
      </c>
      <c r="C30" s="103" t="s">
        <v>99</v>
      </c>
      <c r="D30" s="175"/>
      <c r="E30" s="125"/>
    </row>
    <row r="31" spans="1:5" s="112" customFormat="1" ht="15.75" thickBot="1" x14ac:dyDescent="0.3">
      <c r="A31" s="196" t="s">
        <v>89</v>
      </c>
      <c r="B31" s="104" t="s">
        <v>65</v>
      </c>
      <c r="C31" s="104" t="s">
        <v>65</v>
      </c>
      <c r="D31" s="175"/>
      <c r="E31" s="125"/>
    </row>
    <row r="32" spans="1:5" s="112" customFormat="1" ht="15.75" thickBot="1" x14ac:dyDescent="0.3">
      <c r="A32" s="193"/>
      <c r="C32" s="107"/>
      <c r="D32" s="175"/>
      <c r="E32" s="125"/>
    </row>
    <row r="33" spans="1:5" s="112" customFormat="1" ht="16.5" thickBot="1" x14ac:dyDescent="0.3">
      <c r="A33" s="202" t="s">
        <v>129</v>
      </c>
      <c r="B33" s="192" t="s">
        <v>126</v>
      </c>
      <c r="C33" s="236" t="s">
        <v>127</v>
      </c>
      <c r="D33" s="175"/>
      <c r="E33" s="125"/>
    </row>
    <row r="34" spans="1:5" s="112" customFormat="1" x14ac:dyDescent="0.25">
      <c r="A34" s="194" t="s">
        <v>86</v>
      </c>
      <c r="B34" s="102" t="s">
        <v>90</v>
      </c>
      <c r="C34" s="102" t="s">
        <v>90</v>
      </c>
      <c r="D34" s="175"/>
      <c r="E34" s="125"/>
    </row>
    <row r="35" spans="1:5" s="112" customFormat="1" ht="30" x14ac:dyDescent="0.25">
      <c r="A35" s="195" t="s">
        <v>87</v>
      </c>
      <c r="B35" s="103" t="s">
        <v>100</v>
      </c>
      <c r="C35" s="105" t="s">
        <v>117</v>
      </c>
      <c r="D35" s="175"/>
      <c r="E35" s="125"/>
    </row>
    <row r="36" spans="1:5" s="112" customFormat="1" x14ac:dyDescent="0.25">
      <c r="A36" s="195" t="s">
        <v>88</v>
      </c>
      <c r="B36" s="103" t="s">
        <v>64</v>
      </c>
      <c r="C36" s="103" t="s">
        <v>99</v>
      </c>
      <c r="D36" s="175"/>
      <c r="E36" s="125"/>
    </row>
    <row r="37" spans="1:5" s="112" customFormat="1" ht="15.75" thickBot="1" x14ac:dyDescent="0.3">
      <c r="A37" s="196" t="s">
        <v>89</v>
      </c>
      <c r="B37" s="104" t="s">
        <v>65</v>
      </c>
      <c r="C37" s="104" t="s">
        <v>65</v>
      </c>
      <c r="D37" s="175"/>
      <c r="E37" s="125"/>
    </row>
    <row r="38" spans="1:5" s="112" customFormat="1" ht="16.5" customHeight="1" thickBot="1" x14ac:dyDescent="0.3">
      <c r="A38" s="193"/>
      <c r="C38" s="107"/>
      <c r="D38" s="175"/>
      <c r="E38" s="125"/>
    </row>
    <row r="39" spans="1:5" s="112" customFormat="1" ht="16.5" thickBot="1" x14ac:dyDescent="0.3">
      <c r="A39" s="203" t="s">
        <v>131</v>
      </c>
      <c r="B39" s="191"/>
      <c r="C39" s="107"/>
      <c r="D39" s="175"/>
      <c r="E39" s="125"/>
    </row>
    <row r="40" spans="1:5" s="112" customFormat="1" ht="15.75" thickBot="1" x14ac:dyDescent="0.3">
      <c r="A40" s="198" t="s">
        <v>103</v>
      </c>
      <c r="B40" s="190" t="s">
        <v>118</v>
      </c>
      <c r="C40" s="107"/>
      <c r="D40" s="175"/>
      <c r="E40" s="125"/>
    </row>
    <row r="41" spans="1:5" s="112" customFormat="1" x14ac:dyDescent="0.25">
      <c r="A41" s="193"/>
      <c r="C41" s="107"/>
      <c r="D41" s="175"/>
      <c r="E41" s="125"/>
    </row>
    <row r="42" spans="1:5" s="112" customFormat="1" x14ac:dyDescent="0.25">
      <c r="C42" s="107"/>
      <c r="D42" s="175"/>
      <c r="E42" s="125"/>
    </row>
    <row r="43" spans="1:5" s="112" customFormat="1" x14ac:dyDescent="0.25">
      <c r="C43" s="107"/>
      <c r="D43" s="175"/>
      <c r="E43" s="125"/>
    </row>
    <row r="44" spans="1:5" s="112" customFormat="1" x14ac:dyDescent="0.25">
      <c r="C44" s="107"/>
      <c r="D44" s="175"/>
      <c r="E44" s="125"/>
    </row>
    <row r="45" spans="1:5" s="112" customFormat="1" x14ac:dyDescent="0.25">
      <c r="C45" s="107"/>
      <c r="D45" s="175"/>
      <c r="E45" s="125"/>
    </row>
    <row r="46" spans="1:5" s="112" customFormat="1" x14ac:dyDescent="0.25">
      <c r="C46" s="107"/>
      <c r="D46" s="175"/>
      <c r="E46" s="125"/>
    </row>
    <row r="47" spans="1:5" s="112" customFormat="1" x14ac:dyDescent="0.25">
      <c r="C47" s="107"/>
      <c r="D47" s="175"/>
      <c r="E47" s="125"/>
    </row>
    <row r="48" spans="1:5" s="112" customFormat="1" x14ac:dyDescent="0.25">
      <c r="C48" s="107"/>
      <c r="D48" s="175"/>
      <c r="E48" s="125"/>
    </row>
    <row r="49" spans="1:5" s="112" customFormat="1" x14ac:dyDescent="0.25">
      <c r="C49" s="107"/>
      <c r="D49" s="175"/>
      <c r="E49" s="125"/>
    </row>
    <row r="50" spans="1:5" s="112" customFormat="1" x14ac:dyDescent="0.25">
      <c r="C50" s="107"/>
      <c r="D50" s="175"/>
      <c r="E50" s="125"/>
    </row>
    <row r="51" spans="1:5" s="112" customFormat="1" ht="15" customHeight="1" x14ac:dyDescent="0.25">
      <c r="C51" s="107"/>
      <c r="D51" s="175"/>
      <c r="E51" s="125"/>
    </row>
    <row r="52" spans="1:5" s="112" customFormat="1" ht="15" customHeight="1" x14ac:dyDescent="0.25">
      <c r="C52" s="107"/>
      <c r="D52" s="175"/>
      <c r="E52" s="125"/>
    </row>
    <row r="53" spans="1:5" s="112" customFormat="1" ht="17.25" customHeight="1" x14ac:dyDescent="0.25">
      <c r="C53" s="107"/>
      <c r="D53" s="43"/>
      <c r="E53" s="199"/>
    </row>
    <row r="54" spans="1:5" s="112" customFormat="1" ht="17.25" customHeight="1" x14ac:dyDescent="0.25">
      <c r="A54" s="175"/>
      <c r="B54" s="125"/>
      <c r="C54" s="107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5"/>
    </row>
    <row r="57" spans="1:5" x14ac:dyDescent="0.25">
      <c r="A57" s="197"/>
      <c r="B57" s="115"/>
    </row>
    <row r="58" spans="1:5" x14ac:dyDescent="0.25">
      <c r="A58" s="197"/>
      <c r="B58" s="115"/>
    </row>
    <row r="59" spans="1:5" x14ac:dyDescent="0.25">
      <c r="A59" s="201"/>
      <c r="B59" s="115"/>
    </row>
    <row r="60" spans="1:5" x14ac:dyDescent="0.25">
      <c r="A60" s="201"/>
      <c r="B60" s="115"/>
    </row>
    <row r="61" spans="1:5" x14ac:dyDescent="0.25">
      <c r="A61" s="201"/>
      <c r="B61" s="115"/>
    </row>
    <row r="62" spans="1:5" ht="18.75" x14ac:dyDescent="0.25">
      <c r="A62" s="341"/>
      <c r="B62" s="341"/>
    </row>
    <row r="63" spans="1:5" x14ac:dyDescent="0.25">
      <c r="A63" s="175"/>
      <c r="B63" s="175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5"/>
      <c r="B68" s="125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60"/>
  <sheetViews>
    <sheetView topLeftCell="A5" zoomScaleNormal="100" workbookViewId="0">
      <selection activeCell="H21" sqref="H21"/>
    </sheetView>
  </sheetViews>
  <sheetFormatPr defaultRowHeight="15" x14ac:dyDescent="0.25"/>
  <cols>
    <col min="1" max="1" width="12.7109375" style="83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1" t="s">
        <v>113</v>
      </c>
      <c r="B1" s="161"/>
      <c r="C1" s="161"/>
      <c r="D1" s="161"/>
      <c r="E1" s="161"/>
      <c r="F1" s="161"/>
      <c r="G1" s="161"/>
      <c r="H1" s="161"/>
      <c r="I1" s="47"/>
      <c r="K1" s="86"/>
      <c r="L1" s="47"/>
    </row>
    <row r="2" spans="1:12" s="46" customFormat="1" ht="18.75" x14ac:dyDescent="0.3">
      <c r="A2" s="155" t="s">
        <v>203</v>
      </c>
      <c r="B2" s="156"/>
      <c r="C2" s="156"/>
      <c r="D2" s="156"/>
      <c r="E2" s="156"/>
      <c r="F2" s="156"/>
      <c r="G2" s="156"/>
      <c r="H2" s="156"/>
      <c r="I2" s="156"/>
      <c r="K2" s="21"/>
      <c r="L2" s="21"/>
    </row>
    <row r="3" spans="1:12" s="46" customFormat="1" ht="19.5" thickBot="1" x14ac:dyDescent="0.35">
      <c r="A3" s="158" t="s">
        <v>208</v>
      </c>
      <c r="B3" s="159"/>
      <c r="C3" s="159"/>
      <c r="D3" s="159"/>
      <c r="E3" s="159"/>
      <c r="F3" s="159"/>
      <c r="G3" s="159"/>
      <c r="H3" s="159"/>
      <c r="I3" s="159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49" t="s">
        <v>13</v>
      </c>
      <c r="D5" s="350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1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6"/>
    </row>
    <row r="7" spans="1:12" ht="16.5" customHeight="1" x14ac:dyDescent="0.25">
      <c r="A7" s="234" t="s">
        <v>204</v>
      </c>
      <c r="B7" s="27">
        <v>41100</v>
      </c>
      <c r="C7" s="239">
        <v>21.14</v>
      </c>
      <c r="D7" s="239">
        <v>26.28</v>
      </c>
      <c r="E7" s="146">
        <f t="shared" ref="E7:E26" si="0">SUM(F7,G7,H7)</f>
        <v>52.18</v>
      </c>
      <c r="F7" s="239">
        <v>52</v>
      </c>
      <c r="G7" s="240">
        <v>0.16400000000000001</v>
      </c>
      <c r="H7" s="239">
        <v>1.6E-2</v>
      </c>
      <c r="I7" s="240">
        <v>36</v>
      </c>
      <c r="J7" s="239">
        <v>6.6</v>
      </c>
      <c r="K7" s="240">
        <v>4.2</v>
      </c>
      <c r="L7" s="302">
        <v>292</v>
      </c>
    </row>
    <row r="8" spans="1:12" ht="16.5" customHeight="1" x14ac:dyDescent="0.25">
      <c r="A8" s="234" t="s">
        <v>213</v>
      </c>
      <c r="B8" s="27">
        <v>41218</v>
      </c>
      <c r="C8" s="239">
        <v>20.239999999999998</v>
      </c>
      <c r="D8" s="239">
        <v>24.96</v>
      </c>
      <c r="E8" s="146">
        <f t="shared" si="0"/>
        <v>39.220000000000006</v>
      </c>
      <c r="F8" s="239">
        <v>39</v>
      </c>
      <c r="G8" s="240">
        <v>0.20599999999999999</v>
      </c>
      <c r="H8" s="239">
        <v>1.4E-2</v>
      </c>
      <c r="I8" s="240">
        <v>36</v>
      </c>
      <c r="J8" s="239">
        <v>6.1</v>
      </c>
      <c r="K8" s="240">
        <v>4.3</v>
      </c>
      <c r="L8" s="302">
        <v>352</v>
      </c>
    </row>
    <row r="9" spans="1:12" s="46" customFormat="1" ht="16.5" customHeight="1" x14ac:dyDescent="0.25">
      <c r="A9" s="234" t="s">
        <v>215</v>
      </c>
      <c r="B9" s="27">
        <v>41480</v>
      </c>
      <c r="C9" s="239">
        <v>21.21</v>
      </c>
      <c r="D9" s="239">
        <v>28.51</v>
      </c>
      <c r="E9" s="146">
        <f t="shared" si="0"/>
        <v>59.61</v>
      </c>
      <c r="F9" s="239">
        <v>59</v>
      </c>
      <c r="G9" s="240">
        <v>0.21299999999999999</v>
      </c>
      <c r="H9" s="239">
        <v>0.39700000000000002</v>
      </c>
      <c r="I9" s="240">
        <v>38</v>
      </c>
      <c r="J9" s="239">
        <v>6.6</v>
      </c>
      <c r="K9" s="240">
        <v>4.2</v>
      </c>
      <c r="L9" s="302">
        <v>336</v>
      </c>
    </row>
    <row r="10" spans="1:12" s="46" customFormat="1" ht="16.5" customHeight="1" x14ac:dyDescent="0.25">
      <c r="A10" s="234" t="s">
        <v>217</v>
      </c>
      <c r="B10" s="27">
        <v>41598</v>
      </c>
      <c r="C10" s="239">
        <v>22.51</v>
      </c>
      <c r="D10" s="239">
        <v>29.16</v>
      </c>
      <c r="E10" s="335">
        <f t="shared" si="0"/>
        <v>50.049000000000007</v>
      </c>
      <c r="F10" s="239">
        <v>50</v>
      </c>
      <c r="G10" s="240">
        <v>0.02</v>
      </c>
      <c r="H10" s="239">
        <v>2.9000000000000001E-2</v>
      </c>
      <c r="I10" s="240">
        <v>33</v>
      </c>
      <c r="J10" s="239">
        <v>5</v>
      </c>
      <c r="K10" s="240">
        <v>4.0999999999999996</v>
      </c>
      <c r="L10" s="302">
        <v>232</v>
      </c>
    </row>
    <row r="11" spans="1:12" s="46" customFormat="1" ht="16.5" customHeight="1" x14ac:dyDescent="0.25">
      <c r="A11" s="234" t="s">
        <v>217</v>
      </c>
      <c r="B11" s="27">
        <v>41616</v>
      </c>
      <c r="C11" s="239">
        <v>19.97</v>
      </c>
      <c r="D11" s="239">
        <v>29.94</v>
      </c>
      <c r="E11" s="146">
        <f t="shared" si="0"/>
        <v>40.14</v>
      </c>
      <c r="F11" s="239">
        <v>40</v>
      </c>
      <c r="G11" s="240">
        <v>5.3999999999999999E-2</v>
      </c>
      <c r="H11" s="239">
        <v>8.5999999999999993E-2</v>
      </c>
      <c r="I11" s="240">
        <v>32</v>
      </c>
      <c r="J11" s="239">
        <v>5.3</v>
      </c>
      <c r="K11" s="240">
        <v>4.5999999999999996</v>
      </c>
      <c r="L11" s="302">
        <v>256</v>
      </c>
    </row>
    <row r="12" spans="1:12" s="46" customFormat="1" ht="16.5" customHeight="1" x14ac:dyDescent="0.25">
      <c r="A12" s="234" t="s">
        <v>217</v>
      </c>
      <c r="B12" s="27">
        <v>41631</v>
      </c>
      <c r="C12" s="239">
        <v>18.54</v>
      </c>
      <c r="D12" s="239">
        <v>28.87</v>
      </c>
      <c r="E12" s="335">
        <f t="shared" si="0"/>
        <v>51.012</v>
      </c>
      <c r="F12" s="239">
        <v>51</v>
      </c>
      <c r="G12" s="240">
        <v>1E-3</v>
      </c>
      <c r="H12" s="239">
        <v>1.0999999999999999E-2</v>
      </c>
      <c r="I12" s="240">
        <v>31</v>
      </c>
      <c r="J12" s="239">
        <v>6.7</v>
      </c>
      <c r="K12" s="240">
        <v>4.2</v>
      </c>
      <c r="L12" s="302">
        <v>296</v>
      </c>
    </row>
    <row r="13" spans="1:12" s="46" customFormat="1" ht="16.5" customHeight="1" x14ac:dyDescent="0.25">
      <c r="A13" s="234" t="s">
        <v>217</v>
      </c>
      <c r="B13" s="27">
        <v>41645</v>
      </c>
      <c r="C13" s="239">
        <v>20.76</v>
      </c>
      <c r="D13" s="239">
        <v>29.317</v>
      </c>
      <c r="E13" s="146">
        <f t="shared" si="0"/>
        <v>58.43</v>
      </c>
      <c r="F13" s="239">
        <v>58</v>
      </c>
      <c r="G13" s="240">
        <v>0.158</v>
      </c>
      <c r="H13" s="239">
        <v>0.27200000000000002</v>
      </c>
      <c r="I13" s="240">
        <v>36.1</v>
      </c>
      <c r="J13" s="239">
        <v>6.1</v>
      </c>
      <c r="K13" s="240">
        <v>4.12</v>
      </c>
      <c r="L13" s="302">
        <v>288</v>
      </c>
    </row>
    <row r="14" spans="1:12" s="46" customFormat="1" ht="16.5" customHeight="1" x14ac:dyDescent="0.25">
      <c r="A14" s="234" t="s">
        <v>217</v>
      </c>
      <c r="B14" s="27">
        <v>41660</v>
      </c>
      <c r="C14" s="327">
        <v>20.2</v>
      </c>
      <c r="D14" s="239">
        <v>28.634</v>
      </c>
      <c r="E14" s="146">
        <f t="shared" si="0"/>
        <v>58.031099999999995</v>
      </c>
      <c r="F14" s="239">
        <v>58</v>
      </c>
      <c r="G14" s="240">
        <v>1E-3</v>
      </c>
      <c r="H14" s="239">
        <v>3.0099999999999998E-2</v>
      </c>
      <c r="I14" s="240">
        <v>35.6</v>
      </c>
      <c r="J14" s="239">
        <v>5.57</v>
      </c>
      <c r="K14" s="240">
        <v>3.96</v>
      </c>
      <c r="L14" s="302">
        <v>288</v>
      </c>
    </row>
    <row r="15" spans="1:12" s="46" customFormat="1" ht="16.5" customHeight="1" x14ac:dyDescent="0.25">
      <c r="A15" s="234" t="s">
        <v>217</v>
      </c>
      <c r="B15" s="27">
        <v>41674</v>
      </c>
      <c r="C15" s="239">
        <v>19.91</v>
      </c>
      <c r="D15" s="239">
        <v>27.763999999999999</v>
      </c>
      <c r="E15" s="146">
        <f t="shared" si="0"/>
        <v>52.110100000000003</v>
      </c>
      <c r="F15" s="239">
        <v>52</v>
      </c>
      <c r="G15" s="240">
        <v>5.1999999999999998E-2</v>
      </c>
      <c r="H15" s="239">
        <v>5.8099999999999999E-2</v>
      </c>
      <c r="I15" s="240">
        <v>32.700000000000003</v>
      </c>
      <c r="J15" s="239">
        <v>6.17</v>
      </c>
      <c r="K15" s="240">
        <v>3.99</v>
      </c>
      <c r="L15" s="302">
        <v>300</v>
      </c>
    </row>
    <row r="16" spans="1:12" s="46" customFormat="1" ht="16.5" customHeight="1" x14ac:dyDescent="0.25">
      <c r="A16" s="234" t="s">
        <v>217</v>
      </c>
      <c r="B16" s="27">
        <v>41689</v>
      </c>
      <c r="C16" s="239">
        <v>19.13</v>
      </c>
      <c r="D16" s="239">
        <v>26.867999999999999</v>
      </c>
      <c r="E16" s="146">
        <f t="shared" si="0"/>
        <v>52.169800000000002</v>
      </c>
      <c r="F16" s="239">
        <v>52</v>
      </c>
      <c r="G16" s="240">
        <v>0.13600000000000001</v>
      </c>
      <c r="H16" s="239">
        <v>3.3799999999999997E-2</v>
      </c>
      <c r="I16" s="240">
        <v>37.5</v>
      </c>
      <c r="J16" s="239">
        <v>6.1</v>
      </c>
      <c r="K16" s="240">
        <v>4.3</v>
      </c>
      <c r="L16" s="302">
        <v>260</v>
      </c>
    </row>
    <row r="17" spans="1:15" s="46" customFormat="1" ht="16.5" customHeight="1" x14ac:dyDescent="0.25">
      <c r="A17" s="234" t="s">
        <v>217</v>
      </c>
      <c r="B17" s="27">
        <v>41710</v>
      </c>
      <c r="C17" s="239">
        <v>20.48</v>
      </c>
      <c r="D17" s="239">
        <v>26.646999999999998</v>
      </c>
      <c r="E17" s="146">
        <f t="shared" si="0"/>
        <v>48.043799999999997</v>
      </c>
      <c r="F17" s="239">
        <v>48</v>
      </c>
      <c r="G17" s="240">
        <v>1E-3</v>
      </c>
      <c r="H17" s="239">
        <v>4.2799999999999998E-2</v>
      </c>
      <c r="I17" s="240">
        <v>35.5</v>
      </c>
      <c r="J17" s="239">
        <v>6.08</v>
      </c>
      <c r="K17" s="240">
        <v>4.33</v>
      </c>
      <c r="L17" s="302">
        <v>262</v>
      </c>
    </row>
    <row r="18" spans="1:15" s="46" customFormat="1" ht="16.5" customHeight="1" x14ac:dyDescent="0.25">
      <c r="A18" s="234" t="s">
        <v>217</v>
      </c>
      <c r="B18" s="27">
        <v>41716</v>
      </c>
      <c r="C18" s="239">
        <v>19.98</v>
      </c>
      <c r="D18" s="239">
        <v>28.141999999999999</v>
      </c>
      <c r="E18" s="146">
        <f t="shared" si="0"/>
        <v>48.035599999999995</v>
      </c>
      <c r="F18" s="239">
        <v>48</v>
      </c>
      <c r="G18" s="240">
        <v>1E-3</v>
      </c>
      <c r="H18" s="239">
        <v>3.4599999999999999E-2</v>
      </c>
      <c r="I18" s="240">
        <v>37.6</v>
      </c>
      <c r="J18" s="239">
        <v>5.96</v>
      </c>
      <c r="K18" s="240">
        <v>4.49</v>
      </c>
      <c r="L18" s="302">
        <v>290</v>
      </c>
    </row>
    <row r="19" spans="1:15" s="124" customFormat="1" ht="16.5" customHeight="1" x14ac:dyDescent="0.25">
      <c r="A19" s="234" t="s">
        <v>217</v>
      </c>
      <c r="B19" s="27">
        <v>41724</v>
      </c>
      <c r="C19" s="239">
        <v>20.71</v>
      </c>
      <c r="D19" s="239">
        <v>29.596</v>
      </c>
      <c r="E19" s="146">
        <f t="shared" si="0"/>
        <v>44.110300000000002</v>
      </c>
      <c r="F19" s="239">
        <v>44</v>
      </c>
      <c r="G19" s="336">
        <v>3.6999999999999998E-2</v>
      </c>
      <c r="H19" s="239">
        <v>7.3300000000000004E-2</v>
      </c>
      <c r="I19" s="240">
        <v>34.4</v>
      </c>
      <c r="J19" s="239">
        <v>5.83</v>
      </c>
      <c r="K19" s="240">
        <v>3.89</v>
      </c>
      <c r="L19" s="302">
        <v>252</v>
      </c>
    </row>
    <row r="20" spans="1:15" s="124" customFormat="1" ht="16.5" customHeight="1" x14ac:dyDescent="0.25">
      <c r="A20" s="234"/>
      <c r="B20" s="27"/>
      <c r="C20" s="239"/>
      <c r="D20" s="239"/>
      <c r="E20" s="146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124" customFormat="1" ht="16.5" customHeight="1" x14ac:dyDescent="0.25">
      <c r="A21" s="234"/>
      <c r="B21" s="27"/>
      <c r="C21" s="239"/>
      <c r="D21" s="239"/>
      <c r="E21" s="146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124" customFormat="1" ht="16.5" customHeight="1" x14ac:dyDescent="0.25">
      <c r="A22" s="234"/>
      <c r="B22" s="27"/>
      <c r="C22" s="239"/>
      <c r="D22" s="239"/>
      <c r="E22" s="146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124" customFormat="1" ht="16.5" customHeight="1" x14ac:dyDescent="0.25">
      <c r="A23" s="234"/>
      <c r="B23" s="27"/>
      <c r="C23" s="239"/>
      <c r="D23" s="239"/>
      <c r="E23" s="146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124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 x14ac:dyDescent="0.25">
      <c r="A25" s="234"/>
      <c r="B25" s="27"/>
      <c r="C25" s="239"/>
      <c r="D25" s="263"/>
      <c r="E25" s="146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 x14ac:dyDescent="0.3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 x14ac:dyDescent="0.3">
      <c r="A27" s="222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9" t="s">
        <v>163</v>
      </c>
      <c r="B33" s="183"/>
      <c r="C33" s="184"/>
      <c r="D33" s="184"/>
      <c r="E33" s="172"/>
      <c r="F33" s="184"/>
      <c r="G33" s="184"/>
      <c r="H33" s="258"/>
      <c r="I33" s="258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3" t="s">
        <v>106</v>
      </c>
      <c r="B34" s="183"/>
      <c r="C34" s="184"/>
      <c r="D34" s="184"/>
      <c r="E34" s="172"/>
      <c r="F34" s="184"/>
      <c r="G34" s="184"/>
      <c r="H34" s="258"/>
      <c r="I34" s="258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3" t="s">
        <v>107</v>
      </c>
      <c r="B35" s="183"/>
      <c r="C35" s="184"/>
      <c r="D35" s="184"/>
      <c r="E35" s="172"/>
      <c r="F35" s="184"/>
      <c r="G35" s="184"/>
      <c r="H35" s="258"/>
      <c r="I35" s="258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6" t="s">
        <v>164</v>
      </c>
      <c r="B36" s="186"/>
      <c r="C36" s="186"/>
      <c r="D36" s="186"/>
      <c r="E36" s="186"/>
      <c r="F36" s="186"/>
      <c r="G36" s="184"/>
      <c r="H36" s="258"/>
      <c r="I36" s="258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6"/>
      <c r="B37" s="186"/>
      <c r="C37" s="186"/>
      <c r="D37" s="186"/>
      <c r="E37" s="186"/>
      <c r="F37" s="186"/>
      <c r="G37" s="184"/>
      <c r="H37" s="258"/>
      <c r="I37" s="258"/>
      <c r="J37" s="110"/>
      <c r="K37" s="110"/>
      <c r="L37" s="110"/>
      <c r="M37" s="45"/>
      <c r="N37" s="45"/>
      <c r="O37" s="64"/>
    </row>
    <row r="38" spans="1:15" s="124" customFormat="1" x14ac:dyDescent="0.25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124" customFormat="1" x14ac:dyDescent="0.25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124" customFormat="1" x14ac:dyDescent="0.25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124" customFormat="1" x14ac:dyDescent="0.25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124" customFormat="1" x14ac:dyDescent="0.25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124" customFormat="1" x14ac:dyDescent="0.25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124" customFormat="1" x14ac:dyDescent="0.25">
      <c r="A44" s="171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124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124" customFormat="1" ht="15.75" customHeight="1" x14ac:dyDescent="0.25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4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60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5" t="s">
        <v>165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1"/>
      <c r="N53" s="172"/>
      <c r="O53" s="72"/>
    </row>
    <row r="54" spans="1:15" s="20" customFormat="1" x14ac:dyDescent="0.25">
      <c r="A54" s="225" t="s">
        <v>166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1"/>
      <c r="N54" s="172"/>
      <c r="O54" s="72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2"/>
      <c r="O55" s="72"/>
    </row>
    <row r="56" spans="1:15" x14ac:dyDescent="0.25">
      <c r="A56" s="22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6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7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715" priority="180">
      <formula>NOT(ISBLANK($B7))</formula>
    </cfRule>
  </conditionalFormatting>
  <conditionalFormatting sqref="C7:C8 C10:C27">
    <cfRule type="expression" dxfId="714" priority="178">
      <formula>ISTEXT($C7)</formula>
    </cfRule>
    <cfRule type="expression" dxfId="713" priority="179">
      <formula>NOT(ISBLANK($C7))</formula>
    </cfRule>
  </conditionalFormatting>
  <conditionalFormatting sqref="D7:D8 D10:D27">
    <cfRule type="expression" dxfId="712" priority="176">
      <formula>ISTEXT($D7)</formula>
    </cfRule>
    <cfRule type="expression" dxfId="711" priority="177">
      <formula>NOT(ISBLANK($D7))</formula>
    </cfRule>
  </conditionalFormatting>
  <conditionalFormatting sqref="F10:F27">
    <cfRule type="expression" dxfId="710" priority="172">
      <formula>ISTEXT($F10)</formula>
    </cfRule>
    <cfRule type="expression" dxfId="709" priority="173">
      <formula>NOT(ISBLANK($F10))</formula>
    </cfRule>
  </conditionalFormatting>
  <conditionalFormatting sqref="G10:G27">
    <cfRule type="expression" dxfId="708" priority="170">
      <formula>ISTEXT($G10)</formula>
    </cfRule>
    <cfRule type="expression" dxfId="707" priority="171">
      <formula>NOT(ISBLANK($G10))</formula>
    </cfRule>
  </conditionalFormatting>
  <conditionalFormatting sqref="H7:H8 H10:H27">
    <cfRule type="expression" dxfId="706" priority="168">
      <formula>ISTEXT($H7)</formula>
    </cfRule>
    <cfRule type="expression" dxfId="705" priority="169">
      <formula>NOT(ISBLANK($H7))</formula>
    </cfRule>
  </conditionalFormatting>
  <conditionalFormatting sqref="I10:I27">
    <cfRule type="expression" dxfId="704" priority="166">
      <formula>ISTEXT($I10)</formula>
    </cfRule>
    <cfRule type="expression" dxfId="703" priority="167">
      <formula>NOT(ISBLANK($I10))</formula>
    </cfRule>
  </conditionalFormatting>
  <conditionalFormatting sqref="J10:J27">
    <cfRule type="expression" dxfId="702" priority="162">
      <formula>ISTEXT($J10)</formula>
    </cfRule>
    <cfRule type="expression" dxfId="701" priority="163">
      <formula>NOT(ISBLANK($J10))</formula>
    </cfRule>
  </conditionalFormatting>
  <conditionalFormatting sqref="L27">
    <cfRule type="expression" dxfId="700" priority="160">
      <formula>ISTEXT(#REF!)</formula>
    </cfRule>
    <cfRule type="expression" dxfId="699" priority="161">
      <formula>NOT(ISBLANK(#REF!))</formula>
    </cfRule>
  </conditionalFormatting>
  <conditionalFormatting sqref="K27">
    <cfRule type="expression" dxfId="698" priority="144">
      <formula>NOT(ISBLANK($B27))</formula>
    </cfRule>
  </conditionalFormatting>
  <conditionalFormatting sqref="K27">
    <cfRule type="expression" dxfId="697" priority="181">
      <formula>ISTEXT(#REF!)</formula>
    </cfRule>
    <cfRule type="expression" dxfId="696" priority="182">
      <formula>NOT(ISBLANK(#REF!))</formula>
    </cfRule>
  </conditionalFormatting>
  <conditionalFormatting sqref="C9:D9">
    <cfRule type="expression" dxfId="695" priority="127">
      <formula>NOT(ISBLANK($B9))</formula>
    </cfRule>
  </conditionalFormatting>
  <conditionalFormatting sqref="C9">
    <cfRule type="expression" dxfId="694" priority="125">
      <formula>ISTEXT($C9)</formula>
    </cfRule>
    <cfRule type="expression" dxfId="693" priority="126">
      <formula>NOT(ISBLANK($C9))</formula>
    </cfRule>
  </conditionalFormatting>
  <conditionalFormatting sqref="D9">
    <cfRule type="expression" dxfId="692" priority="123">
      <formula>ISTEXT($D9)</formula>
    </cfRule>
    <cfRule type="expression" dxfId="691" priority="124">
      <formula>NOT(ISBLANK($D9))</formula>
    </cfRule>
  </conditionalFormatting>
  <conditionalFormatting sqref="F7:F9">
    <cfRule type="expression" dxfId="690" priority="119">
      <formula>ISTEXT($F7)</formula>
    </cfRule>
    <cfRule type="expression" dxfId="689" priority="120">
      <formula>NOT(ISBLANK($F7))</formula>
    </cfRule>
  </conditionalFormatting>
  <conditionalFormatting sqref="G7:G9">
    <cfRule type="expression" dxfId="688" priority="117">
      <formula>ISTEXT($G7)</formula>
    </cfRule>
    <cfRule type="expression" dxfId="687" priority="118">
      <formula>NOT(ISBLANK($G7))</formula>
    </cfRule>
  </conditionalFormatting>
  <conditionalFormatting sqref="H7:H9">
    <cfRule type="expression" dxfId="686" priority="115">
      <formula>ISTEXT($H7)</formula>
    </cfRule>
    <cfRule type="expression" dxfId="685" priority="116">
      <formula>NOT(ISBLANK($H7))</formula>
    </cfRule>
  </conditionalFormatting>
  <conditionalFormatting sqref="I7:I9">
    <cfRule type="expression" dxfId="684" priority="113">
      <formula>ISTEXT($I7)</formula>
    </cfRule>
    <cfRule type="expression" dxfId="683" priority="114">
      <formula>NOT(ISBLANK($I7))</formula>
    </cfRule>
  </conditionalFormatting>
  <conditionalFormatting sqref="J7:J9">
    <cfRule type="expression" dxfId="682" priority="109">
      <formula>ISTEXT($J7)</formula>
    </cfRule>
    <cfRule type="expression" dxfId="681" priority="110">
      <formula>NOT(ISBLANK($J7))</formula>
    </cfRule>
  </conditionalFormatting>
  <conditionalFormatting sqref="K7:L26">
    <cfRule type="expression" dxfId="680" priority="70">
      <formula>ISTEXT(K7)</formula>
    </cfRule>
    <cfRule type="expression" dxfId="679" priority="71">
      <formula>NOT(ISBLANK(K7))</formula>
    </cfRule>
  </conditionalFormatting>
  <conditionalFormatting sqref="E7:E26">
    <cfRule type="expression" dxfId="678" priority="827">
      <formula>OR(ISBLANK($F7),AND(ISBLANK($G7),ISBLANK($H7)))</formula>
    </cfRule>
  </conditionalFormatting>
  <pageMargins left="0.25" right="0.25" top="0.75" bottom="0.7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E10" sqref="E10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2" t="s">
        <v>120</v>
      </c>
      <c r="B1" s="162"/>
      <c r="C1" s="162"/>
      <c r="D1" s="162"/>
      <c r="E1" s="162"/>
      <c r="F1" s="162"/>
      <c r="G1" s="162"/>
      <c r="H1" s="162"/>
      <c r="I1" s="162"/>
      <c r="J1" s="48"/>
      <c r="L1" s="5"/>
    </row>
    <row r="2" spans="1:13" s="112" customFormat="1" ht="15" customHeight="1" x14ac:dyDescent="0.25">
      <c r="A2" s="177" t="str">
        <f>' Inf Conc'!A2</f>
        <v>City of Palo Alto RWQCP</v>
      </c>
      <c r="B2" s="178"/>
      <c r="C2" s="178"/>
      <c r="D2" s="178"/>
      <c r="E2" s="178"/>
      <c r="F2" s="178"/>
      <c r="G2" s="178"/>
      <c r="H2" s="178"/>
      <c r="I2" s="178"/>
      <c r="J2" s="179"/>
      <c r="L2" s="5"/>
    </row>
    <row r="3" spans="1:13" s="112" customFormat="1" ht="15.75" customHeight="1" thickBot="1" x14ac:dyDescent="0.3">
      <c r="A3" s="180" t="str">
        <f>' Inf Conc'!A3</f>
        <v>Jamie Allen/Plant Manager/650 329-2243/James.Allen@cityofpaloalto.org</v>
      </c>
      <c r="B3" s="181"/>
      <c r="C3" s="181"/>
      <c r="D3" s="181"/>
      <c r="E3" s="181"/>
      <c r="F3" s="181"/>
      <c r="G3" s="181"/>
      <c r="H3" s="181"/>
      <c r="I3" s="181"/>
      <c r="J3" s="182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9" t="s">
        <v>13</v>
      </c>
      <c r="D5" s="350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5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41100</v>
      </c>
      <c r="C7" s="128">
        <f>' Inf Conc'!C7</f>
        <v>21.14</v>
      </c>
      <c r="D7" s="128">
        <f>' Inf Conc'!D7</f>
        <v>26.28</v>
      </c>
      <c r="E7" s="153">
        <f>IF(OR(' Inf Conc'!E7="",' Inf Conc'!E7=0)," ",' Inf Conc'!$C7*' Inf Conc'!E7*3.78)</f>
        <v>4169.6620560000001</v>
      </c>
      <c r="F7" s="153">
        <f>IF(' Inf Conc'!F7="", " ", ' Inf Conc'!$C7*' Inf Conc'!F7*3.78)</f>
        <v>4155.2783999999992</v>
      </c>
      <c r="G7" s="153">
        <f>IF(' Inf Conc'!G7="", " ", ' Inf Conc'!$C7*' Inf Conc'!G7*3.78)</f>
        <v>13.1051088</v>
      </c>
      <c r="H7" s="153">
        <f>IF(' Inf Conc'!H7="", " ", ' Inf Conc'!$C7*' Inf Conc'!H7*3.78)</f>
        <v>1.2785472</v>
      </c>
      <c r="I7" s="153">
        <f>IF(' Inf Conc'!I7="", " ", ' Inf Conc'!$C7*' Inf Conc'!I7*3.78)</f>
        <v>2876.7311999999997</v>
      </c>
      <c r="J7" s="153">
        <f>IF(' Inf Conc'!J7="", " ", ' Inf Conc'!$C7*' Inf Conc'!J7*3.78)</f>
        <v>527.40071999999998</v>
      </c>
      <c r="K7" s="153">
        <f>IF(' Inf Conc'!K7="", " ", ' Inf Conc'!$D7*' Inf Conc'!K7*3.78)</f>
        <v>417.22127999999998</v>
      </c>
      <c r="L7" s="153">
        <f>IF(' Inf Conc'!L7="", " ", ' Inf Conc'!$C7*' Inf Conc'!L7*3.78)</f>
        <v>23333.486399999998</v>
      </c>
    </row>
    <row r="8" spans="1:13" x14ac:dyDescent="0.25">
      <c r="A8" s="128" t="str">
        <f>' Inf Conc'!A8</f>
        <v>Wet 2012/2013</v>
      </c>
      <c r="B8" s="27">
        <f>' Inf Conc'!B8</f>
        <v>41218</v>
      </c>
      <c r="C8" s="128">
        <f>' Inf Conc'!C8</f>
        <v>20.239999999999998</v>
      </c>
      <c r="D8" s="128">
        <f>' Inf Conc'!D8</f>
        <v>24.96</v>
      </c>
      <c r="E8" s="153">
        <f>IF(OR(' Inf Conc'!E8="",' Inf Conc'!E8=0)," ",' Inf Conc'!$C8*' Inf Conc'!E8*3.78)</f>
        <v>3000.612384</v>
      </c>
      <c r="F8" s="153">
        <f>IF(' Inf Conc'!F8="", " ", ' Inf Conc'!$C8*' Inf Conc'!F8*3.78)</f>
        <v>2983.7807999999995</v>
      </c>
      <c r="G8" s="153">
        <f>IF(' Inf Conc'!G8="", " ", ' Inf Conc'!$C8*' Inf Conc'!G8*3.78)</f>
        <v>15.760483199999998</v>
      </c>
      <c r="H8" s="153">
        <f>IF(' Inf Conc'!H8="", " ", ' Inf Conc'!$C8*' Inf Conc'!H8*3.78)</f>
        <v>1.0711008</v>
      </c>
      <c r="I8" s="153">
        <f>IF(' Inf Conc'!I8="", " ", ' Inf Conc'!$C8*' Inf Conc'!I8*3.78)</f>
        <v>2754.2592</v>
      </c>
      <c r="J8" s="153">
        <f>IF(' Inf Conc'!J8="", " ", ' Inf Conc'!$C8*' Inf Conc'!J8*3.78)</f>
        <v>466.69391999999993</v>
      </c>
      <c r="K8" s="153">
        <f>IF(' Inf Conc'!K8="", " ", ' Inf Conc'!$D8*' Inf Conc'!K8*3.78)</f>
        <v>405.69983999999999</v>
      </c>
      <c r="L8" s="153">
        <f>IF(' Inf Conc'!L8="", " ", ' Inf Conc'!$C8*' Inf Conc'!L8*3.78)</f>
        <v>26930.534399999997</v>
      </c>
    </row>
    <row r="9" spans="1:13" x14ac:dyDescent="0.25">
      <c r="A9" s="128" t="s">
        <v>215</v>
      </c>
      <c r="B9" s="27">
        <v>41480</v>
      </c>
      <c r="C9" s="128">
        <v>21.21</v>
      </c>
      <c r="D9" s="128">
        <v>28.51</v>
      </c>
      <c r="E9" s="153">
        <f>IF(OR(' Inf Conc'!E9="",' Inf Conc'!E9=0)," ",' Inf Conc'!$C9*' Inf Conc'!E9*3.78)</f>
        <v>4779.160218</v>
      </c>
      <c r="F9" s="153">
        <f>IF(' Inf Conc'!F9="", " ", ' Inf Conc'!$C9*' Inf Conc'!F9*3.78)</f>
        <v>4730.2542000000003</v>
      </c>
      <c r="G9" s="153">
        <f>IF(' Inf Conc'!G9="", " ", ' Inf Conc'!$C9*' Inf Conc'!G9*3.78)</f>
        <v>17.077019400000001</v>
      </c>
      <c r="H9" s="153">
        <f>IF(' Inf Conc'!H9="", " ", ' Inf Conc'!$C9*' Inf Conc'!H9*3.78)</f>
        <v>31.828998599999998</v>
      </c>
      <c r="I9" s="153">
        <f>IF(' Inf Conc'!I9="", " ", ' Inf Conc'!$C9*' Inf Conc'!I9*3.78)</f>
        <v>3046.6043999999997</v>
      </c>
      <c r="J9" s="153">
        <f>IF(' Inf Conc'!J9="", " ", ' Inf Conc'!$C9*' Inf Conc'!J9*3.78)</f>
        <v>529.14707999999996</v>
      </c>
      <c r="K9" s="153">
        <f>IF(' Inf Conc'!K9="", " ", ' Inf Conc'!$D9*' Inf Conc'!K9*3.78)</f>
        <v>452.62476000000004</v>
      </c>
      <c r="L9" s="153">
        <f>IF(' Inf Conc'!L9="", " ", ' Inf Conc'!$C9*' Inf Conc'!L9*3.78)</f>
        <v>26938.396799999999</v>
      </c>
    </row>
    <row r="10" spans="1:13" x14ac:dyDescent="0.25">
      <c r="A10" s="128" t="s">
        <v>217</v>
      </c>
      <c r="B10" s="27">
        <v>41598</v>
      </c>
      <c r="C10" s="128">
        <v>22.51</v>
      </c>
      <c r="D10" s="128">
        <v>29.16</v>
      </c>
      <c r="E10" s="153">
        <f>IF(OR(' Inf Conc'!E10="",' Inf Conc'!E10=0)," ",' Inf Conc'!$C10*' Inf Conc'!E10*3.78)</f>
        <v>4258.5593022000012</v>
      </c>
      <c r="F10" s="153">
        <f>IF(' Inf Conc'!F10="", " ", ' Inf Conc'!$C10*' Inf Conc'!F10*3.78)</f>
        <v>4254.3899999999994</v>
      </c>
      <c r="G10" s="153">
        <f>IF(' Inf Conc'!G10="", " ", ' Inf Conc'!$C10*' Inf Conc'!G10*3.78)</f>
        <v>1.701756</v>
      </c>
      <c r="H10" s="153">
        <f>IF(' Inf Conc'!H10="", " ", ' Inf Conc'!$C10*' Inf Conc'!H10*3.78)</f>
        <v>2.4675462000000001</v>
      </c>
      <c r="I10" s="153">
        <f>IF(' Inf Conc'!I10="", " ", ' Inf Conc'!$C10*' Inf Conc'!I10*3.78)</f>
        <v>2807.8973999999998</v>
      </c>
      <c r="J10" s="153">
        <f>IF(' Inf Conc'!J10="", " ", ' Inf Conc'!$C10*' Inf Conc'!J10*3.78)</f>
        <v>425.43900000000002</v>
      </c>
      <c r="K10" s="153">
        <f>IF(' Inf Conc'!K10="", " ", ' Inf Conc'!$D10*' Inf Conc'!K10*3.78)</f>
        <v>451.92167999999992</v>
      </c>
      <c r="L10" s="153">
        <f>IF(' Inf Conc'!L10="", " ", ' Inf Conc'!$C10*' Inf Conc'!L10*3.78)</f>
        <v>19740.369600000002</v>
      </c>
    </row>
    <row r="11" spans="1:13" x14ac:dyDescent="0.25">
      <c r="A11" s="128" t="str">
        <f>' Inf Conc'!A11</f>
        <v>Wet 2013/2014</v>
      </c>
      <c r="B11" s="27">
        <f>' Inf Conc'!B11</f>
        <v>41616</v>
      </c>
      <c r="C11" s="128">
        <f>' Inf Conc'!C11</f>
        <v>19.97</v>
      </c>
      <c r="D11" s="128">
        <f>' Inf Conc'!D11</f>
        <v>29.94</v>
      </c>
      <c r="E11" s="153">
        <f>IF(OR(' Inf Conc'!E11="",' Inf Conc'!E11=0)," ",' Inf Conc'!$C11*' Inf Conc'!E11*3.78)</f>
        <v>3030.0321239999998</v>
      </c>
      <c r="F11" s="153">
        <f>IF(' Inf Conc'!F11="", " ", ' Inf Conc'!$C11*' Inf Conc'!F11*3.78)</f>
        <v>3019.4639999999995</v>
      </c>
      <c r="G11" s="153">
        <f>IF(' Inf Conc'!G11="", " ", ' Inf Conc'!$C11*' Inf Conc'!G11*3.78)</f>
        <v>4.0762763999999994</v>
      </c>
      <c r="H11" s="153">
        <f>IF(' Inf Conc'!H11="", " ", ' Inf Conc'!$C11*' Inf Conc'!H11*3.78)</f>
        <v>6.4918475999999989</v>
      </c>
      <c r="I11" s="153">
        <f>IF(' Inf Conc'!I11="", " ", ' Inf Conc'!$C11*' Inf Conc'!I11*3.78)</f>
        <v>2415.5711999999999</v>
      </c>
      <c r="J11" s="153">
        <f>IF(' Inf Conc'!J11="", " ", ' Inf Conc'!$C11*' Inf Conc'!J11*3.78)</f>
        <v>400.07897999999994</v>
      </c>
      <c r="K11" s="153">
        <f>IF(' Inf Conc'!K11="", " ", ' Inf Conc'!$D11*' Inf Conc'!K11*3.78)</f>
        <v>520.59671999999989</v>
      </c>
      <c r="L11" s="153">
        <f>IF(' Inf Conc'!L11="", " ", ' Inf Conc'!$C11*' Inf Conc'!L11*3.78)</f>
        <v>19324.569599999999</v>
      </c>
    </row>
    <row r="12" spans="1:13" x14ac:dyDescent="0.25">
      <c r="A12" s="128" t="str">
        <f>' Inf Conc'!A12</f>
        <v>Wet 2013/2014</v>
      </c>
      <c r="B12" s="27">
        <f>' Inf Conc'!B12</f>
        <v>41631</v>
      </c>
      <c r="C12" s="128">
        <f>' Inf Conc'!C12</f>
        <v>18.54</v>
      </c>
      <c r="D12" s="128">
        <f>' Inf Conc'!D12</f>
        <v>28.87</v>
      </c>
      <c r="E12" s="153">
        <f>IF(OR(' Inf Conc'!E12="",' Inf Conc'!E12=0)," ",' Inf Conc'!$C12*' Inf Conc'!E12*3.78)</f>
        <v>3574.9821743999996</v>
      </c>
      <c r="F12" s="153">
        <f>IF(' Inf Conc'!F12="", " ", ' Inf Conc'!$C12*' Inf Conc'!F12*3.78)</f>
        <v>3574.1411999999996</v>
      </c>
      <c r="G12" s="153">
        <f>IF(' Inf Conc'!G12="", " ", ' Inf Conc'!$C12*' Inf Conc'!G12*3.78)</f>
        <v>7.0081199999999996E-2</v>
      </c>
      <c r="H12" s="153">
        <f>IF(' Inf Conc'!H12="", " ", ' Inf Conc'!$C12*' Inf Conc'!H12*3.78)</f>
        <v>0.77089319999999995</v>
      </c>
      <c r="I12" s="153">
        <f>IF(' Inf Conc'!I12="", " ", ' Inf Conc'!$C12*' Inf Conc'!I12*3.78)</f>
        <v>2172.5171999999998</v>
      </c>
      <c r="J12" s="153">
        <f>IF(' Inf Conc'!J12="", " ", ' Inf Conc'!$C12*' Inf Conc'!J12*3.78)</f>
        <v>469.54404</v>
      </c>
      <c r="K12" s="153">
        <f>IF(' Inf Conc'!K12="", " ", ' Inf Conc'!$D12*' Inf Conc'!K12*3.78)</f>
        <v>458.34012000000001</v>
      </c>
      <c r="L12" s="153">
        <f>IF(' Inf Conc'!L12="", " ", ' Inf Conc'!$C12*' Inf Conc'!L12*3.78)</f>
        <v>20744.035199999998</v>
      </c>
    </row>
    <row r="13" spans="1:13" s="112" customFormat="1" x14ac:dyDescent="0.25">
      <c r="A13" s="128" t="str">
        <f>' Inf Conc'!A13</f>
        <v>Wet 2013/2014</v>
      </c>
      <c r="B13" s="27">
        <f>' Inf Conc'!B13</f>
        <v>41645</v>
      </c>
      <c r="C13" s="128">
        <f>' Inf Conc'!C13</f>
        <v>20.76</v>
      </c>
      <c r="D13" s="128">
        <f>' Inf Conc'!D13</f>
        <v>29.317</v>
      </c>
      <c r="E13" s="153">
        <f>IF(OR(' Inf Conc'!E13="",' Inf Conc'!E13=0)," ",' Inf Conc'!$C13*' Inf Conc'!E13*3.78)</f>
        <v>4585.165704</v>
      </c>
      <c r="F13" s="153">
        <f>IF(' Inf Conc'!F13="", " ", ' Inf Conc'!$C13*' Inf Conc'!F13*3.78)</f>
        <v>4551.4224000000004</v>
      </c>
      <c r="G13" s="153">
        <f>IF(' Inf Conc'!G13="", " ", ' Inf Conc'!$C13*' Inf Conc'!G13*3.78)</f>
        <v>12.398702400000001</v>
      </c>
      <c r="H13" s="153">
        <f>IF(' Inf Conc'!H13="", " ", ' Inf Conc'!$C13*' Inf Conc'!H13*3.78)</f>
        <v>21.344601600000004</v>
      </c>
      <c r="I13" s="153">
        <f>IF(' Inf Conc'!I13="", " ", ' Inf Conc'!$C13*' Inf Conc'!I13*3.78)</f>
        <v>2832.8680800000002</v>
      </c>
      <c r="J13" s="153">
        <f>IF(' Inf Conc'!J13="", " ", ' Inf Conc'!$C13*' Inf Conc'!J13*3.78)</f>
        <v>478.68407999999994</v>
      </c>
      <c r="K13" s="153">
        <f>IF(' Inf Conc'!K13="", " ", ' Inf Conc'!$D13*' Inf Conc'!K13*3.78)</f>
        <v>456.5712312</v>
      </c>
      <c r="L13" s="153">
        <f>IF(' Inf Conc'!L13="", " ", ' Inf Conc'!$C13*' Inf Conc'!L13*3.78)</f>
        <v>22600.166399999998</v>
      </c>
    </row>
    <row r="14" spans="1:13" s="112" customFormat="1" x14ac:dyDescent="0.25">
      <c r="A14" s="128" t="str">
        <f>' Inf Conc'!A14</f>
        <v>Wet 2013/2014</v>
      </c>
      <c r="B14" s="27">
        <f>' Inf Conc'!B14</f>
        <v>41660</v>
      </c>
      <c r="C14" s="128">
        <f>' Inf Conc'!C14</f>
        <v>20.2</v>
      </c>
      <c r="D14" s="128">
        <f>' Inf Conc'!D14</f>
        <v>28.634</v>
      </c>
      <c r="E14" s="153">
        <f>IF(OR(' Inf Conc'!E14="",' Inf Conc'!E14=0)," ",' Inf Conc'!$C14*' Inf Conc'!E14*3.78)</f>
        <v>4431.0226715999997</v>
      </c>
      <c r="F14" s="153">
        <f>IF(' Inf Conc'!F14="", " ", ' Inf Conc'!$C14*' Inf Conc'!F14*3.78)</f>
        <v>4428.6479999999992</v>
      </c>
      <c r="G14" s="153">
        <f>IF(' Inf Conc'!G14="", " ", ' Inf Conc'!$C14*' Inf Conc'!G14*3.78)</f>
        <v>7.6355999999999993E-2</v>
      </c>
      <c r="H14" s="153">
        <f>IF(' Inf Conc'!H14="", " ", ' Inf Conc'!$C14*' Inf Conc'!H14*3.78)</f>
        <v>2.2983155999999996</v>
      </c>
      <c r="I14" s="153">
        <f>IF(' Inf Conc'!I14="", " ", ' Inf Conc'!$C14*' Inf Conc'!I14*3.78)</f>
        <v>2718.2736</v>
      </c>
      <c r="J14" s="153">
        <f>IF(' Inf Conc'!J14="", " ", ' Inf Conc'!$C14*' Inf Conc'!J14*3.78)</f>
        <v>425.30291999999997</v>
      </c>
      <c r="K14" s="153">
        <f>IF(' Inf Conc'!K14="", " ", ' Inf Conc'!$D14*' Inf Conc'!K14*3.78)</f>
        <v>428.6166192</v>
      </c>
      <c r="L14" s="153">
        <f>IF(' Inf Conc'!L14="", " ", ' Inf Conc'!$C14*' Inf Conc'!L14*3.78)</f>
        <v>21990.527999999998</v>
      </c>
    </row>
    <row r="15" spans="1:13" s="112" customFormat="1" x14ac:dyDescent="0.25">
      <c r="A15" s="128" t="str">
        <f>' Inf Conc'!A15</f>
        <v>Wet 2013/2014</v>
      </c>
      <c r="B15" s="27">
        <f>' Inf Conc'!B15</f>
        <v>41674</v>
      </c>
      <c r="C15" s="128">
        <f>' Inf Conc'!C15</f>
        <v>19.91</v>
      </c>
      <c r="D15" s="128">
        <f>' Inf Conc'!D15</f>
        <v>27.763999999999999</v>
      </c>
      <c r="E15" s="153">
        <f>IF(OR(' Inf Conc'!E15="",' Inf Conc'!E15=0)," ",' Inf Conc'!$C15*' Inf Conc'!E15*3.78)</f>
        <v>3921.7957039799999</v>
      </c>
      <c r="F15" s="153">
        <f>IF(' Inf Conc'!F15="", " ", ' Inf Conc'!$C15*' Inf Conc'!F15*3.78)</f>
        <v>3913.5095999999994</v>
      </c>
      <c r="G15" s="153">
        <f>IF(' Inf Conc'!G15="", " ", ' Inf Conc'!$C15*' Inf Conc'!G15*3.78)</f>
        <v>3.9135095999999998</v>
      </c>
      <c r="H15" s="153">
        <f>IF(' Inf Conc'!H15="", " ", ' Inf Conc'!$C15*' Inf Conc'!H15*3.78)</f>
        <v>4.3725943799999998</v>
      </c>
      <c r="I15" s="153">
        <f>IF(' Inf Conc'!I15="", " ", ' Inf Conc'!$C15*' Inf Conc'!I15*3.78)</f>
        <v>2460.9954600000001</v>
      </c>
      <c r="J15" s="153">
        <f>IF(' Inf Conc'!J15="", " ", ' Inf Conc'!$C15*' Inf Conc'!J15*3.78)</f>
        <v>464.35296599999998</v>
      </c>
      <c r="K15" s="153">
        <f>IF(' Inf Conc'!K15="", " ", ' Inf Conc'!$D15*' Inf Conc'!K15*3.78)</f>
        <v>418.74220079999998</v>
      </c>
      <c r="L15" s="153">
        <f>IF(' Inf Conc'!L15="", " ", ' Inf Conc'!$C15*' Inf Conc'!L15*3.78)</f>
        <v>22577.94</v>
      </c>
    </row>
    <row r="16" spans="1:13" s="112" customFormat="1" x14ac:dyDescent="0.25">
      <c r="A16" s="128" t="str">
        <f>' Inf Conc'!A16</f>
        <v>Wet 2013/2014</v>
      </c>
      <c r="B16" s="27">
        <f>' Inf Conc'!B16</f>
        <v>41689</v>
      </c>
      <c r="C16" s="128">
        <f>' Inf Conc'!C16</f>
        <v>19.13</v>
      </c>
      <c r="D16" s="128">
        <f>' Inf Conc'!D16</f>
        <v>26.867999999999999</v>
      </c>
      <c r="E16" s="153">
        <f>IF(OR(' Inf Conc'!E16="",' Inf Conc'!E16=0)," ",' Inf Conc'!$C16*' Inf Conc'!E16*3.78)</f>
        <v>3772.47127572</v>
      </c>
      <c r="F16" s="153">
        <f>IF(' Inf Conc'!F16="", " ", ' Inf Conc'!$C16*' Inf Conc'!F16*3.78)</f>
        <v>3760.1927999999998</v>
      </c>
      <c r="G16" s="153">
        <f>IF(' Inf Conc'!G16="", " ", ' Inf Conc'!$C16*' Inf Conc'!G16*3.78)</f>
        <v>9.8343503999999999</v>
      </c>
      <c r="H16" s="153">
        <f>IF(' Inf Conc'!H16="", " ", ' Inf Conc'!$C16*' Inf Conc'!H16*3.78)</f>
        <v>2.4441253199999995</v>
      </c>
      <c r="I16" s="153">
        <f>IF(' Inf Conc'!I16="", " ", ' Inf Conc'!$C16*' Inf Conc'!I16*3.78)</f>
        <v>2711.6774999999998</v>
      </c>
      <c r="J16" s="153">
        <f>IF(' Inf Conc'!J16="", " ", ' Inf Conc'!$C16*' Inf Conc'!J16*3.78)</f>
        <v>441.09953999999993</v>
      </c>
      <c r="K16" s="153">
        <f>IF(' Inf Conc'!K16="", " ", ' Inf Conc'!$D16*' Inf Conc'!K16*3.78)</f>
        <v>436.71247199999993</v>
      </c>
      <c r="L16" s="153">
        <f>IF(' Inf Conc'!L16="", " ", ' Inf Conc'!$C16*' Inf Conc'!L16*3.78)</f>
        <v>18800.964</v>
      </c>
    </row>
    <row r="17" spans="1:18" s="112" customFormat="1" x14ac:dyDescent="0.25">
      <c r="A17" s="128" t="str">
        <f>' Inf Conc'!A17</f>
        <v>Wet 2013/2014</v>
      </c>
      <c r="B17" s="27">
        <f>' Inf Conc'!B17</f>
        <v>41710</v>
      </c>
      <c r="C17" s="128">
        <f>' Inf Conc'!C17</f>
        <v>20.48</v>
      </c>
      <c r="D17" s="128">
        <f>' Inf Conc'!D17</f>
        <v>26.646999999999998</v>
      </c>
      <c r="E17" s="153">
        <f>IF(OR(' Inf Conc'!E17="",' Inf Conc'!E17=0)," ",' Inf Conc'!$C17*' Inf Conc'!E17*3.78)</f>
        <v>3719.2819507199997</v>
      </c>
      <c r="F17" s="153">
        <f>IF(' Inf Conc'!F17="", " ", ' Inf Conc'!$C17*' Inf Conc'!F17*3.78)</f>
        <v>3715.8911999999996</v>
      </c>
      <c r="G17" s="153">
        <f>IF(' Inf Conc'!G17="", " ", ' Inf Conc'!$C17*' Inf Conc'!G17*3.78)</f>
        <v>7.7414400000000008E-2</v>
      </c>
      <c r="H17" s="153">
        <f>IF(' Inf Conc'!H17="", " ", ' Inf Conc'!$C17*' Inf Conc'!H17*3.78)</f>
        <v>3.3133363199999999</v>
      </c>
      <c r="I17" s="153">
        <f>IF(' Inf Conc'!I17="", " ", ' Inf Conc'!$C17*' Inf Conc'!I17*3.78)</f>
        <v>2748.2111999999997</v>
      </c>
      <c r="J17" s="153">
        <f>IF(' Inf Conc'!J17="", " ", ' Inf Conc'!$C17*' Inf Conc'!J17*3.78)</f>
        <v>470.679552</v>
      </c>
      <c r="K17" s="153">
        <f>IF(' Inf Conc'!K17="", " ", ' Inf Conc'!$D17*' Inf Conc'!K17*3.78)</f>
        <v>436.14210779999996</v>
      </c>
      <c r="L17" s="153">
        <f>IF(' Inf Conc'!L17="", " ", ' Inf Conc'!$C17*' Inf Conc'!L17*3.78)</f>
        <v>20282.572799999998</v>
      </c>
    </row>
    <row r="18" spans="1:18" s="112" customFormat="1" x14ac:dyDescent="0.25">
      <c r="A18" s="128" t="str">
        <f>' Inf Conc'!A18</f>
        <v>Wet 2013/2014</v>
      </c>
      <c r="B18" s="27">
        <f>' Inf Conc'!B18</f>
        <v>41716</v>
      </c>
      <c r="C18" s="128">
        <f>' Inf Conc'!C18</f>
        <v>19.98</v>
      </c>
      <c r="D18" s="128">
        <f>' Inf Conc'!D18</f>
        <v>28.141999999999999</v>
      </c>
      <c r="E18" s="153">
        <f>IF(OR(' Inf Conc'!E18="",' Inf Conc'!E18=0)," ",' Inf Conc'!$C18*' Inf Conc'!E18*3.78)</f>
        <v>3627.8598686399996</v>
      </c>
      <c r="F18" s="153">
        <f>IF(' Inf Conc'!F18="", " ", ' Inf Conc'!$C18*' Inf Conc'!F18*3.78)</f>
        <v>3625.1711999999998</v>
      </c>
      <c r="G18" s="153">
        <f>IF(' Inf Conc'!G18="", " ", ' Inf Conc'!$C18*' Inf Conc'!G18*3.78)</f>
        <v>7.5524400000000005E-2</v>
      </c>
      <c r="H18" s="153">
        <f>IF(' Inf Conc'!H18="", " ", ' Inf Conc'!$C18*' Inf Conc'!H18*3.78)</f>
        <v>2.61314424</v>
      </c>
      <c r="I18" s="153">
        <f>IF(' Inf Conc'!I18="", " ", ' Inf Conc'!$C18*' Inf Conc'!I18*3.78)</f>
        <v>2839.7174399999999</v>
      </c>
      <c r="J18" s="153">
        <f>IF(' Inf Conc'!J18="", " ", ' Inf Conc'!$C18*' Inf Conc'!J18*3.78)</f>
        <v>450.12542399999995</v>
      </c>
      <c r="K18" s="153">
        <f>IF(' Inf Conc'!K18="", " ", ' Inf Conc'!$D18*' Inf Conc'!K18*3.78)</f>
        <v>477.63165239999995</v>
      </c>
      <c r="L18" s="153">
        <f>IF(' Inf Conc'!L18="", " ", ' Inf Conc'!$C18*' Inf Conc'!L18*3.78)</f>
        <v>21902.075999999997</v>
      </c>
    </row>
    <row r="19" spans="1:18" s="112" customFormat="1" x14ac:dyDescent="0.25">
      <c r="A19" s="128" t="str">
        <f>' Inf Conc'!A19</f>
        <v>Wet 2013/2014</v>
      </c>
      <c r="B19" s="27">
        <f>' Inf Conc'!B19</f>
        <v>41724</v>
      </c>
      <c r="C19" s="128">
        <f>' Inf Conc'!C19</f>
        <v>20.71</v>
      </c>
      <c r="D19" s="128">
        <f>' Inf Conc'!D19</f>
        <v>29.596</v>
      </c>
      <c r="E19" s="153">
        <f>IF(OR(' Inf Conc'!E19="",' Inf Conc'!E19=0)," ",' Inf Conc'!$C19*' Inf Conc'!E19*3.78)</f>
        <v>3453.1219031400001</v>
      </c>
      <c r="F19" s="153">
        <f>IF(' Inf Conc'!F19="", " ", ' Inf Conc'!$C19*' Inf Conc'!F19*3.78)</f>
        <v>3444.4872</v>
      </c>
      <c r="G19" s="153">
        <f>IF(' Inf Conc'!G19="", " ", ' Inf Conc'!$C19*' Inf Conc'!G19*3.78)</f>
        <v>2.8965006</v>
      </c>
      <c r="H19" s="153">
        <f>IF(' Inf Conc'!H19="", " ", ' Inf Conc'!$C19*' Inf Conc'!H19*3.78)</f>
        <v>5.7382025400000005</v>
      </c>
      <c r="I19" s="153">
        <f>IF(' Inf Conc'!I19="", " ", ' Inf Conc'!$C19*' Inf Conc'!I19*3.78)</f>
        <v>2692.96272</v>
      </c>
      <c r="J19" s="153">
        <f>IF(' Inf Conc'!J19="", " ", ' Inf Conc'!$C19*' Inf Conc'!J19*3.78)</f>
        <v>456.39455399999997</v>
      </c>
      <c r="K19" s="153">
        <f>IF(' Inf Conc'!K19="", " ", ' Inf Conc'!$D19*' Inf Conc'!K19*3.78)</f>
        <v>435.18550319999997</v>
      </c>
      <c r="L19" s="153">
        <f>IF(' Inf Conc'!L19="", " ", ' Inf Conc'!$C19*' Inf Conc'!L19*3.78)</f>
        <v>19727.517599999999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3" t="str">
        <f>IF(OR(' Inf Conc'!E20="",' Inf Conc'!E20=0)," ",' Inf Conc'!$C20*' Inf Conc'!E20*3.78)</f>
        <v xml:space="preserve"> </v>
      </c>
      <c r="F20" s="153" t="str">
        <f>IF(' Inf Conc'!F20="", " ", ' Inf Conc'!$C20*' Inf Conc'!F20*3.78)</f>
        <v xml:space="preserve"> </v>
      </c>
      <c r="G20" s="153" t="str">
        <f>IF(' Inf Conc'!G20="", " ", ' Inf Conc'!$C20*' Inf Conc'!G20*3.78)</f>
        <v xml:space="preserve"> </v>
      </c>
      <c r="H20" s="153" t="str">
        <f>IF(' Inf Conc'!H20="", " ", ' Inf Conc'!$C20*' Inf Conc'!H20*3.78)</f>
        <v xml:space="preserve"> </v>
      </c>
      <c r="I20" s="153" t="str">
        <f>IF(' Inf Conc'!I20="", " ", ' Inf Conc'!$C20*' Inf Conc'!I20*3.78)</f>
        <v xml:space="preserve"> </v>
      </c>
      <c r="J20" s="153" t="str">
        <f>IF(' Inf Conc'!J20="", " ", ' Inf Conc'!$C20*' Inf Conc'!J20*3.78)</f>
        <v xml:space="preserve"> </v>
      </c>
      <c r="K20" s="153" t="str">
        <f>IF(' Inf Conc'!K20="", " ", ' Inf Conc'!$D20*' Inf Conc'!K20*3.78)</f>
        <v xml:space="preserve"> </v>
      </c>
      <c r="L20" s="153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3" t="str">
        <f>IF(OR(' Inf Conc'!E21="",' Inf Conc'!E21=0)," ",' Inf Conc'!$C21*' Inf Conc'!E21*3.78)</f>
        <v xml:space="preserve"> </v>
      </c>
      <c r="F21" s="153" t="str">
        <f>IF(' Inf Conc'!F21="", " ", ' Inf Conc'!$C21*' Inf Conc'!F21*3.78)</f>
        <v xml:space="preserve"> </v>
      </c>
      <c r="G21" s="153" t="str">
        <f>IF(' Inf Conc'!G21="", " ", ' Inf Conc'!$C21*' Inf Conc'!G21*3.78)</f>
        <v xml:space="preserve"> </v>
      </c>
      <c r="H21" s="153" t="str">
        <f>IF(' Inf Conc'!H21="", " ", ' Inf Conc'!$C21*' Inf Conc'!H21*3.78)</f>
        <v xml:space="preserve"> </v>
      </c>
      <c r="I21" s="153" t="str">
        <f>IF(' Inf Conc'!I21="", " ", ' Inf Conc'!$C21*' Inf Conc'!I21*3.78)</f>
        <v xml:space="preserve"> </v>
      </c>
      <c r="J21" s="153" t="str">
        <f>IF(' Inf Conc'!J21="", " ", ' Inf Conc'!$C21*' Inf Conc'!J21*3.78)</f>
        <v xml:space="preserve"> </v>
      </c>
      <c r="K21" s="153" t="str">
        <f>IF(' Inf Conc'!K21="", " ", ' Inf Conc'!$D21*' Inf Conc'!K21*3.78)</f>
        <v xml:space="preserve"> </v>
      </c>
      <c r="L21" s="153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3" t="str">
        <f>IF(OR(' Inf Conc'!E22="",' Inf Conc'!E22=0)," ",' Inf Conc'!$C22*' Inf Conc'!E22*3.78)</f>
        <v xml:space="preserve"> </v>
      </c>
      <c r="F22" s="153" t="str">
        <f>IF(' Inf Conc'!F22="", " ", ' Inf Conc'!$C22*' Inf Conc'!F22*3.78)</f>
        <v xml:space="preserve"> </v>
      </c>
      <c r="G22" s="153" t="str">
        <f>IF(' Inf Conc'!G22="", " ", ' Inf Conc'!$C22*' Inf Conc'!G22*3.78)</f>
        <v xml:space="preserve"> </v>
      </c>
      <c r="H22" s="153" t="str">
        <f>IF(' Inf Conc'!H22="", " ", ' Inf Conc'!$C22*' Inf Conc'!H22*3.78)</f>
        <v xml:space="preserve"> </v>
      </c>
      <c r="I22" s="153" t="str">
        <f>IF(' Inf Conc'!I22="", " ", ' Inf Conc'!$C22*' Inf Conc'!I22*3.78)</f>
        <v xml:space="preserve"> </v>
      </c>
      <c r="J22" s="153" t="str">
        <f>IF(' Inf Conc'!J22="", " ", ' Inf Conc'!$C22*' Inf Conc'!J22*3.78)</f>
        <v xml:space="preserve"> </v>
      </c>
      <c r="K22" s="153" t="str">
        <f>IF(' Inf Conc'!K22="", " ", ' Inf Conc'!$D22*' Inf Conc'!K22*3.78)</f>
        <v xml:space="preserve"> </v>
      </c>
      <c r="L22" s="153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3" t="str">
        <f>IF(OR(' Inf Conc'!E23="",' Inf Conc'!E23=0)," ",' Inf Conc'!$C23*' Inf Conc'!E23*3.78)</f>
        <v xml:space="preserve"> </v>
      </c>
      <c r="F23" s="153" t="str">
        <f>IF(' Inf Conc'!F23="", " ", ' Inf Conc'!$C23*' Inf Conc'!F23*3.78)</f>
        <v xml:space="preserve"> </v>
      </c>
      <c r="G23" s="153" t="str">
        <f>IF(' Inf Conc'!G23="", " ", ' Inf Conc'!$C23*' Inf Conc'!G23*3.78)</f>
        <v xml:space="preserve"> </v>
      </c>
      <c r="H23" s="153" t="str">
        <f>IF(' Inf Conc'!H23="", " ", ' Inf Conc'!$C23*' Inf Conc'!H23*3.78)</f>
        <v xml:space="preserve"> </v>
      </c>
      <c r="I23" s="153" t="str">
        <f>IF(' Inf Conc'!I23="", " ", ' Inf Conc'!$C23*' Inf Conc'!I23*3.78)</f>
        <v xml:space="preserve"> </v>
      </c>
      <c r="J23" s="153" t="str">
        <f>IF(' Inf Conc'!J23="", " ", ' Inf Conc'!$C23*' Inf Conc'!J23*3.78)</f>
        <v xml:space="preserve"> </v>
      </c>
      <c r="K23" s="153" t="str">
        <f>IF(' Inf Conc'!K23="", " ", ' Inf Conc'!$D23*' Inf Conc'!K23*3.78)</f>
        <v xml:space="preserve"> </v>
      </c>
      <c r="L23" s="153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3" t="str">
        <f>IF(OR(' Inf Conc'!E24="",' Inf Conc'!E24=0)," ",' Inf Conc'!$C24*' Inf Conc'!E24*3.78)</f>
        <v xml:space="preserve"> </v>
      </c>
      <c r="F24" s="153" t="str">
        <f>IF(' Inf Conc'!F24="", " ", ' Inf Conc'!$C24*' Inf Conc'!F24*3.78)</f>
        <v xml:space="preserve"> </v>
      </c>
      <c r="G24" s="153" t="str">
        <f>IF(' Inf Conc'!G24="", " ", ' Inf Conc'!$C24*' Inf Conc'!G24*3.78)</f>
        <v xml:space="preserve"> </v>
      </c>
      <c r="H24" s="153" t="str">
        <f>IF(' Inf Conc'!H24="", " ", ' Inf Conc'!$C24*' Inf Conc'!H24*3.78)</f>
        <v xml:space="preserve"> </v>
      </c>
      <c r="I24" s="153" t="str">
        <f>IF(' Inf Conc'!I24="", " ", ' Inf Conc'!$C24*' Inf Conc'!I24*3.78)</f>
        <v xml:space="preserve"> </v>
      </c>
      <c r="J24" s="153" t="str">
        <f>IF(' Inf Conc'!J24="", " ", ' Inf Conc'!$C24*' Inf Conc'!J24*3.78)</f>
        <v xml:space="preserve"> </v>
      </c>
      <c r="K24" s="153" t="str">
        <f>IF(' Inf Conc'!K24="", " ", ' Inf Conc'!$D24*' Inf Conc'!K24*3.78)</f>
        <v xml:space="preserve"> </v>
      </c>
      <c r="L24" s="153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3" t="str">
        <f>IF(OR(' Inf Conc'!E25="",' Inf Conc'!E25=0)," ",' Inf Conc'!$C25*' Inf Conc'!E25*3.78)</f>
        <v xml:space="preserve"> </v>
      </c>
      <c r="F25" s="153" t="str">
        <f>IF(' Inf Conc'!F25="", " ", ' Inf Conc'!$C25*' Inf Conc'!F25*3.78)</f>
        <v xml:space="preserve"> </v>
      </c>
      <c r="G25" s="153" t="str">
        <f>IF(' Inf Conc'!G25="", " ", ' Inf Conc'!$C25*' Inf Conc'!G25*3.78)</f>
        <v xml:space="preserve"> </v>
      </c>
      <c r="H25" s="153" t="str">
        <f>IF(' Inf Conc'!H25="", " ", ' Inf Conc'!$C25*' Inf Conc'!H25*3.78)</f>
        <v xml:space="preserve"> </v>
      </c>
      <c r="I25" s="153" t="str">
        <f>IF(' Inf Conc'!I25="", " ", ' Inf Conc'!$C25*' Inf Conc'!I25*3.78)</f>
        <v xml:space="preserve"> </v>
      </c>
      <c r="J25" s="153" t="str">
        <f>IF(' Inf Conc'!J25="", " ", ' Inf Conc'!$C25*' Inf Conc'!J25*3.78)</f>
        <v xml:space="preserve"> </v>
      </c>
      <c r="K25" s="153" t="str">
        <f>IF(' Inf Conc'!K25="", " ", ' Inf Conc'!$D25*' Inf Conc'!K25*3.78)</f>
        <v xml:space="preserve"> </v>
      </c>
      <c r="L25" s="153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3" t="str">
        <f>IF(OR(' Inf Conc'!E26="",' Inf Conc'!E26=0)," ",' Inf Conc'!$C26*' Inf Conc'!E26*3.78)</f>
        <v xml:space="preserve"> </v>
      </c>
      <c r="F26" s="153" t="str">
        <f>IF(' Inf Conc'!F26="", " ", ' Inf Conc'!$C26*' Inf Conc'!F26*3.78)</f>
        <v xml:space="preserve"> </v>
      </c>
      <c r="G26" s="153" t="str">
        <f>IF(' Inf Conc'!G26="", " ", ' Inf Conc'!$C26*' Inf Conc'!G26*3.78)</f>
        <v xml:space="preserve"> </v>
      </c>
      <c r="H26" s="153" t="str">
        <f>IF(' Inf Conc'!H26="", " ", ' Inf Conc'!$C26*' Inf Conc'!H26*3.78)</f>
        <v xml:space="preserve"> </v>
      </c>
      <c r="I26" s="153" t="str">
        <f>IF(' Inf Conc'!I26="", " ", ' Inf Conc'!$C26*' Inf Conc'!I26*3.78)</f>
        <v xml:space="preserve"> </v>
      </c>
      <c r="J26" s="153" t="str">
        <f>IF(' Inf Conc'!J26="", " ", ' Inf Conc'!$C26*' Inf Conc'!J26*3.78)</f>
        <v xml:space="preserve"> </v>
      </c>
      <c r="K26" s="153" t="str">
        <f>IF(' Inf Conc'!K26="", " ", ' Inf Conc'!$D26*' Inf Conc'!K26*3.78)</f>
        <v xml:space="preserve"> </v>
      </c>
      <c r="L26" s="153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70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70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70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70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1" t="s">
        <v>174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77" priority="8">
      <formula>LEN(TRIM(A7))=0</formula>
    </cfRule>
  </conditionalFormatting>
  <conditionalFormatting sqref="E7:L26">
    <cfRule type="cellIs" dxfId="676" priority="3" operator="equal">
      <formula>0</formula>
    </cfRule>
    <cfRule type="containsErrors" dxfId="675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U102"/>
  <sheetViews>
    <sheetView topLeftCell="A36" zoomScale="85" zoomScaleNormal="85" workbookViewId="0">
      <selection activeCell="W48" sqref="W48"/>
    </sheetView>
  </sheetViews>
  <sheetFormatPr defaultRowHeight="15" x14ac:dyDescent="0.25"/>
  <cols>
    <col min="1" max="1" width="10.85546875" customWidth="1"/>
    <col min="2" max="2" width="14.5703125" customWidth="1"/>
    <col min="3" max="3" width="6.5703125" style="29" customWidth="1"/>
    <col min="4" max="5" width="6.7109375" customWidth="1"/>
    <col min="6" max="6" width="7.28515625" customWidth="1"/>
    <col min="7" max="8" width="7.140625" customWidth="1"/>
    <col min="9" max="9" width="11.85546875" style="82" customWidth="1"/>
    <col min="10" max="11" width="7.140625" style="83" customWidth="1"/>
    <col min="12" max="12" width="7.140625" customWidth="1"/>
    <col min="13" max="13" width="2.28515625" customWidth="1"/>
    <col min="14" max="16" width="7.140625" customWidth="1"/>
    <col min="17" max="17" width="1.5703125" customWidth="1"/>
    <col min="18" max="18" width="5.7109375" customWidth="1"/>
    <col min="19" max="19" width="1.5703125" customWidth="1"/>
    <col min="20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5" t="str">
        <f>' Inf Conc'!A2</f>
        <v>City of Palo Alto RWQCP</v>
      </c>
      <c r="B2" s="61"/>
      <c r="C2" s="61"/>
      <c r="D2" s="156"/>
      <c r="E2" s="156"/>
      <c r="F2" s="156"/>
      <c r="G2" s="156"/>
      <c r="H2" s="156"/>
      <c r="I2" s="156"/>
      <c r="J2" s="166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8" t="str">
        <f>' Inf Conc'!A3</f>
        <v>Jamie Allen/Plant Manager/650 329-2243/James.Allen@cityofpaloalto.org</v>
      </c>
      <c r="B3" s="66"/>
      <c r="C3" s="66"/>
      <c r="D3" s="159"/>
      <c r="E3" s="159"/>
      <c r="F3" s="159"/>
      <c r="G3" s="159"/>
      <c r="H3" s="159"/>
      <c r="I3" s="159"/>
      <c r="J3" s="169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9" t="s">
        <v>13</v>
      </c>
      <c r="E5" s="350"/>
      <c r="F5" s="91" t="s">
        <v>51</v>
      </c>
      <c r="G5" s="92" t="s">
        <v>153</v>
      </c>
      <c r="H5" s="93" t="s">
        <v>52</v>
      </c>
      <c r="I5" s="98" t="s">
        <v>152</v>
      </c>
      <c r="J5" s="279" t="s">
        <v>151</v>
      </c>
      <c r="K5" s="279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52" t="s">
        <v>178</v>
      </c>
      <c r="R5" s="352"/>
      <c r="S5" s="351" t="s">
        <v>179</v>
      </c>
      <c r="T5" s="351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4"/>
      <c r="I6" s="99"/>
      <c r="J6" s="280"/>
      <c r="K6" s="280"/>
      <c r="L6" s="94"/>
      <c r="M6" s="94"/>
      <c r="N6" s="94"/>
      <c r="O6" s="94"/>
      <c r="P6" s="315" t="s">
        <v>93</v>
      </c>
      <c r="Q6" s="319" t="s">
        <v>11</v>
      </c>
      <c r="R6" s="95" t="s">
        <v>12</v>
      </c>
      <c r="S6" s="300" t="s">
        <v>11</v>
      </c>
      <c r="T6" s="300" t="s">
        <v>12</v>
      </c>
      <c r="U6" s="96"/>
    </row>
    <row r="7" spans="1:21" s="116" customFormat="1" ht="16.5" customHeight="1" x14ac:dyDescent="0.25">
      <c r="A7" s="301" t="s">
        <v>210</v>
      </c>
      <c r="B7" s="231">
        <v>41100</v>
      </c>
      <c r="C7" s="31" t="s">
        <v>207</v>
      </c>
      <c r="D7" s="239">
        <v>21.87</v>
      </c>
      <c r="E7" s="239">
        <v>32.130000000000003</v>
      </c>
      <c r="F7" s="146">
        <f t="shared" ref="F7:F38" si="0">SUM(H7,J7,K7)</f>
        <v>25.071999999999999</v>
      </c>
      <c r="G7" s="128">
        <f t="shared" ref="G7:G18" si="1">SUM(I7:K7)</f>
        <v>24.711999999999996</v>
      </c>
      <c r="H7" s="240">
        <v>1.1000000000000001</v>
      </c>
      <c r="I7" s="239">
        <v>0.74</v>
      </c>
      <c r="J7" s="240">
        <v>23.9</v>
      </c>
      <c r="K7" s="239">
        <v>7.1999999999999995E-2</v>
      </c>
      <c r="L7" s="240">
        <v>0.1</v>
      </c>
      <c r="M7" s="291"/>
      <c r="N7" s="240">
        <v>4.5</v>
      </c>
      <c r="O7" s="239">
        <v>4.4000000000000004</v>
      </c>
      <c r="P7" s="240">
        <v>4.3</v>
      </c>
      <c r="Q7" s="239"/>
      <c r="R7" s="239">
        <v>7</v>
      </c>
      <c r="S7" s="240"/>
      <c r="T7" s="240">
        <v>25.3</v>
      </c>
      <c r="U7" s="302">
        <v>1.3</v>
      </c>
    </row>
    <row r="8" spans="1:21" s="116" customFormat="1" ht="16.5" customHeight="1" x14ac:dyDescent="0.25">
      <c r="A8" s="301" t="s">
        <v>210</v>
      </c>
      <c r="B8" s="231">
        <v>41115</v>
      </c>
      <c r="C8" s="31" t="s">
        <v>207</v>
      </c>
      <c r="D8" s="239">
        <v>21.49</v>
      </c>
      <c r="E8" s="239">
        <v>28.71</v>
      </c>
      <c r="F8" s="146">
        <f t="shared" si="0"/>
        <v>25.939999999999998</v>
      </c>
      <c r="G8" s="128">
        <f t="shared" si="1"/>
        <v>25.88</v>
      </c>
      <c r="H8" s="240">
        <v>0.97</v>
      </c>
      <c r="I8" s="239">
        <v>0.91</v>
      </c>
      <c r="J8" s="240">
        <v>24.4</v>
      </c>
      <c r="K8" s="239">
        <v>0.56999999999999995</v>
      </c>
      <c r="L8" s="240">
        <v>0.24</v>
      </c>
      <c r="M8" s="291"/>
      <c r="N8" s="240">
        <v>4.5</v>
      </c>
      <c r="O8" s="239">
        <v>4.4000000000000004</v>
      </c>
      <c r="P8" s="240">
        <v>4.3</v>
      </c>
      <c r="Q8" s="239"/>
      <c r="R8" s="239">
        <v>6.9</v>
      </c>
      <c r="S8" s="240"/>
      <c r="T8" s="240">
        <v>25.7</v>
      </c>
      <c r="U8" s="302">
        <v>1.6</v>
      </c>
    </row>
    <row r="9" spans="1:21" s="116" customFormat="1" ht="16.5" customHeight="1" x14ac:dyDescent="0.25">
      <c r="A9" s="301" t="s">
        <v>210</v>
      </c>
      <c r="B9" s="231">
        <v>41128</v>
      </c>
      <c r="C9" s="31" t="s">
        <v>207</v>
      </c>
      <c r="D9" s="239">
        <v>22.1</v>
      </c>
      <c r="E9" s="239">
        <v>29.74</v>
      </c>
      <c r="F9" s="146">
        <f t="shared" si="0"/>
        <v>27.847000000000001</v>
      </c>
      <c r="G9" s="128">
        <f t="shared" si="1"/>
        <v>27.817</v>
      </c>
      <c r="H9" s="240">
        <v>0.82</v>
      </c>
      <c r="I9" s="239">
        <v>0.79</v>
      </c>
      <c r="J9" s="240">
        <v>27</v>
      </c>
      <c r="K9" s="239">
        <v>2.7E-2</v>
      </c>
      <c r="L9" s="240">
        <v>0.1</v>
      </c>
      <c r="M9" s="291"/>
      <c r="N9" s="240">
        <v>4.3</v>
      </c>
      <c r="O9" s="239">
        <v>4.3</v>
      </c>
      <c r="P9" s="240">
        <v>4.2</v>
      </c>
      <c r="Q9" s="239"/>
      <c r="R9" s="239">
        <v>6.9</v>
      </c>
      <c r="S9" s="240"/>
      <c r="T9" s="240">
        <v>25.7</v>
      </c>
      <c r="U9" s="302">
        <v>1.3</v>
      </c>
    </row>
    <row r="10" spans="1:21" s="116" customFormat="1" ht="16.5" customHeight="1" x14ac:dyDescent="0.25">
      <c r="A10" s="301" t="s">
        <v>210</v>
      </c>
      <c r="B10" s="231">
        <v>41142</v>
      </c>
      <c r="C10" s="31" t="s">
        <v>207</v>
      </c>
      <c r="D10" s="239">
        <v>22.65</v>
      </c>
      <c r="E10" s="239">
        <v>32.340000000000003</v>
      </c>
      <c r="F10" s="146">
        <f t="shared" si="0"/>
        <v>29.623000000000001</v>
      </c>
      <c r="G10" s="128">
        <f t="shared" si="1"/>
        <v>29.292999999999999</v>
      </c>
      <c r="H10" s="240">
        <v>0.69</v>
      </c>
      <c r="I10" s="239">
        <v>0.36</v>
      </c>
      <c r="J10" s="240">
        <v>28.9</v>
      </c>
      <c r="K10" s="239">
        <v>3.3000000000000002E-2</v>
      </c>
      <c r="L10" s="240">
        <v>0.1</v>
      </c>
      <c r="M10" s="291"/>
      <c r="N10" s="240">
        <v>4.4000000000000004</v>
      </c>
      <c r="O10" s="239">
        <v>4.4000000000000004</v>
      </c>
      <c r="P10" s="240">
        <v>4.3</v>
      </c>
      <c r="Q10" s="239"/>
      <c r="R10" s="239">
        <v>6.8</v>
      </c>
      <c r="S10" s="240"/>
      <c r="T10" s="240">
        <v>26.9</v>
      </c>
      <c r="U10" s="302">
        <v>1</v>
      </c>
    </row>
    <row r="11" spans="1:21" s="123" customFormat="1" ht="16.5" customHeight="1" x14ac:dyDescent="0.25">
      <c r="A11" s="301" t="s">
        <v>210</v>
      </c>
      <c r="B11" s="231">
        <v>41158</v>
      </c>
      <c r="C11" s="31" t="s">
        <v>207</v>
      </c>
      <c r="D11" s="239">
        <v>22.35</v>
      </c>
      <c r="E11" s="239">
        <v>28.9</v>
      </c>
      <c r="F11" s="146">
        <f t="shared" si="0"/>
        <v>27.785</v>
      </c>
      <c r="G11" s="128">
        <f t="shared" si="1"/>
        <v>27.854999999999997</v>
      </c>
      <c r="H11" s="240">
        <v>0.76</v>
      </c>
      <c r="I11" s="239">
        <v>0.83</v>
      </c>
      <c r="J11" s="240">
        <v>27</v>
      </c>
      <c r="K11" s="239">
        <v>2.5000000000000001E-2</v>
      </c>
      <c r="L11" s="240">
        <v>0.1</v>
      </c>
      <c r="M11" s="291"/>
      <c r="N11" s="240">
        <v>4.5999999999999996</v>
      </c>
      <c r="O11" s="239">
        <v>4.5999999999999996</v>
      </c>
      <c r="P11" s="240">
        <v>4.4000000000000004</v>
      </c>
      <c r="Q11" s="239"/>
      <c r="R11" s="239">
        <v>6.9</v>
      </c>
      <c r="S11" s="240"/>
      <c r="T11" s="240">
        <v>25.5</v>
      </c>
      <c r="U11" s="302">
        <v>0.6</v>
      </c>
    </row>
    <row r="12" spans="1:21" s="124" customFormat="1" ht="16.5" customHeight="1" x14ac:dyDescent="0.25">
      <c r="A12" s="301" t="s">
        <v>210</v>
      </c>
      <c r="B12" s="231">
        <v>41171</v>
      </c>
      <c r="C12" s="31" t="s">
        <v>207</v>
      </c>
      <c r="D12" s="239">
        <v>20.73</v>
      </c>
      <c r="E12" s="239">
        <v>26.66</v>
      </c>
      <c r="F12" s="146">
        <f t="shared" si="0"/>
        <v>30.697999999999997</v>
      </c>
      <c r="G12" s="128">
        <f t="shared" si="1"/>
        <v>30.667999999999999</v>
      </c>
      <c r="H12" s="240">
        <v>0.65</v>
      </c>
      <c r="I12" s="239">
        <v>0.62</v>
      </c>
      <c r="J12" s="240">
        <v>30</v>
      </c>
      <c r="K12" s="239">
        <v>4.8000000000000001E-2</v>
      </c>
      <c r="L12" s="240">
        <v>0.1</v>
      </c>
      <c r="M12" s="291"/>
      <c r="N12" s="240">
        <v>4.8</v>
      </c>
      <c r="O12" s="239">
        <v>4.8</v>
      </c>
      <c r="P12" s="240">
        <v>4.5999999999999996</v>
      </c>
      <c r="Q12" s="239"/>
      <c r="R12" s="239">
        <v>6.8</v>
      </c>
      <c r="S12" s="240"/>
      <c r="T12" s="240">
        <v>25.2</v>
      </c>
      <c r="U12" s="302">
        <v>0.6</v>
      </c>
    </row>
    <row r="13" spans="1:21" s="124" customFormat="1" ht="16.5" customHeight="1" x14ac:dyDescent="0.25">
      <c r="A13" s="301" t="s">
        <v>211</v>
      </c>
      <c r="B13" s="231">
        <v>41193</v>
      </c>
      <c r="C13" s="31" t="s">
        <v>207</v>
      </c>
      <c r="D13" s="239">
        <v>21.37</v>
      </c>
      <c r="E13" s="239">
        <v>27.18</v>
      </c>
      <c r="F13" s="146">
        <f t="shared" si="0"/>
        <v>29.630999999999997</v>
      </c>
      <c r="G13" s="128">
        <f t="shared" si="1"/>
        <v>29.050999999999998</v>
      </c>
      <c r="H13" s="240">
        <v>0.68</v>
      </c>
      <c r="I13" s="239">
        <v>0.1</v>
      </c>
      <c r="J13" s="240">
        <v>28.9</v>
      </c>
      <c r="K13" s="239">
        <v>5.0999999999999997E-2</v>
      </c>
      <c r="L13" s="240">
        <v>0.1</v>
      </c>
      <c r="M13" s="291"/>
      <c r="N13" s="240">
        <v>4.5999999999999996</v>
      </c>
      <c r="O13" s="239">
        <v>4.5999999999999996</v>
      </c>
      <c r="P13" s="240">
        <v>4.7</v>
      </c>
      <c r="Q13" s="239"/>
      <c r="R13" s="239">
        <v>6.8</v>
      </c>
      <c r="S13" s="240"/>
      <c r="T13" s="240">
        <v>25.9</v>
      </c>
      <c r="U13" s="302">
        <v>0.5</v>
      </c>
    </row>
    <row r="14" spans="1:21" s="124" customFormat="1" ht="16.5" customHeight="1" x14ac:dyDescent="0.25">
      <c r="A14" s="301" t="s">
        <v>211</v>
      </c>
      <c r="B14" s="231">
        <v>41206</v>
      </c>
      <c r="C14" s="31" t="s">
        <v>207</v>
      </c>
      <c r="D14" s="322">
        <v>21.48</v>
      </c>
      <c r="E14" s="239">
        <v>31.39</v>
      </c>
      <c r="F14" s="146">
        <f t="shared" si="0"/>
        <v>27.006</v>
      </c>
      <c r="G14" s="128">
        <f t="shared" si="1"/>
        <v>27.026</v>
      </c>
      <c r="H14" s="240">
        <v>0.98</v>
      </c>
      <c r="I14" s="239">
        <v>1</v>
      </c>
      <c r="J14" s="240">
        <v>25.9</v>
      </c>
      <c r="K14" s="239">
        <v>0.126</v>
      </c>
      <c r="L14" s="240">
        <v>0.1</v>
      </c>
      <c r="M14" s="291"/>
      <c r="N14" s="240">
        <v>4.7</v>
      </c>
      <c r="O14" s="239">
        <v>4.5999999999999996</v>
      </c>
      <c r="P14" s="240">
        <v>4.5999999999999996</v>
      </c>
      <c r="Q14" s="239"/>
      <c r="R14" s="239">
        <v>6.8</v>
      </c>
      <c r="S14" s="240"/>
      <c r="T14" s="240">
        <v>24.5</v>
      </c>
      <c r="U14" s="302">
        <v>1.7</v>
      </c>
    </row>
    <row r="15" spans="1:21" s="116" customFormat="1" ht="16.5" customHeight="1" x14ac:dyDescent="0.25">
      <c r="A15" s="301" t="s">
        <v>211</v>
      </c>
      <c r="B15" s="231">
        <v>41218</v>
      </c>
      <c r="C15" s="31" t="s">
        <v>207</v>
      </c>
      <c r="D15" s="239">
        <v>20.51</v>
      </c>
      <c r="E15" s="239">
        <v>24.37</v>
      </c>
      <c r="F15" s="146">
        <f t="shared" si="0"/>
        <v>27.742000000000001</v>
      </c>
      <c r="G15" s="128">
        <f t="shared" si="1"/>
        <v>27.342000000000002</v>
      </c>
      <c r="H15" s="240">
        <v>1.7</v>
      </c>
      <c r="I15" s="239">
        <v>1.3</v>
      </c>
      <c r="J15" s="240">
        <v>25.6</v>
      </c>
      <c r="K15" s="239">
        <v>0.442</v>
      </c>
      <c r="L15" s="240">
        <v>0.1</v>
      </c>
      <c r="M15" s="291"/>
      <c r="N15" s="240">
        <v>4.5999999999999996</v>
      </c>
      <c r="O15" s="239">
        <v>4.5</v>
      </c>
      <c r="P15" s="240">
        <v>4.3</v>
      </c>
      <c r="Q15" s="239"/>
      <c r="R15" s="239">
        <v>6.9</v>
      </c>
      <c r="S15" s="240"/>
      <c r="T15" s="240">
        <v>25.9</v>
      </c>
      <c r="U15" s="302">
        <v>3.4</v>
      </c>
    </row>
    <row r="16" spans="1:21" s="124" customFormat="1" ht="16.5" customHeight="1" x14ac:dyDescent="0.25">
      <c r="A16" s="301" t="s">
        <v>211</v>
      </c>
      <c r="B16" s="231">
        <v>41233</v>
      </c>
      <c r="C16" s="31" t="s">
        <v>207</v>
      </c>
      <c r="D16" s="239">
        <v>19.36</v>
      </c>
      <c r="E16" s="239">
        <v>26.08</v>
      </c>
      <c r="F16" s="146">
        <f t="shared" si="0"/>
        <v>30.419999999999998</v>
      </c>
      <c r="G16" s="128">
        <f t="shared" si="1"/>
        <v>30.12</v>
      </c>
      <c r="H16" s="240">
        <v>1.4</v>
      </c>
      <c r="I16" s="239">
        <v>1.1000000000000001</v>
      </c>
      <c r="J16" s="240">
        <v>28.8</v>
      </c>
      <c r="K16" s="239">
        <v>0.22</v>
      </c>
      <c r="L16" s="240">
        <v>0.1</v>
      </c>
      <c r="M16" s="291"/>
      <c r="N16" s="240">
        <v>4.4000000000000004</v>
      </c>
      <c r="O16" s="239">
        <v>4.3</v>
      </c>
      <c r="P16" s="240">
        <v>4.3</v>
      </c>
      <c r="Q16" s="239"/>
      <c r="R16" s="239">
        <v>6.9</v>
      </c>
      <c r="S16" s="240"/>
      <c r="T16" s="240">
        <v>23.7</v>
      </c>
      <c r="U16" s="302">
        <v>2.2000000000000002</v>
      </c>
    </row>
    <row r="17" spans="1:21" s="124" customFormat="1" ht="16.5" customHeight="1" x14ac:dyDescent="0.25">
      <c r="A17" s="301" t="s">
        <v>211</v>
      </c>
      <c r="B17" s="231">
        <v>41246</v>
      </c>
      <c r="C17" s="31" t="s">
        <v>207</v>
      </c>
      <c r="D17" s="239">
        <v>25.99</v>
      </c>
      <c r="E17" s="239">
        <v>32.72</v>
      </c>
      <c r="F17" s="146">
        <f t="shared" si="0"/>
        <v>22.84</v>
      </c>
      <c r="G17" s="128">
        <f t="shared" si="1"/>
        <v>22.64</v>
      </c>
      <c r="H17" s="240">
        <v>1.8</v>
      </c>
      <c r="I17" s="239">
        <v>1.6</v>
      </c>
      <c r="J17" s="240">
        <v>20.5</v>
      </c>
      <c r="K17" s="239">
        <v>0.54</v>
      </c>
      <c r="L17" s="240">
        <v>0.4</v>
      </c>
      <c r="M17" s="291"/>
      <c r="N17" s="240">
        <v>2.6</v>
      </c>
      <c r="O17" s="239">
        <v>2.6</v>
      </c>
      <c r="P17" s="240">
        <v>2.2999999999999998</v>
      </c>
      <c r="Q17" s="239"/>
      <c r="R17" s="239">
        <v>7.1</v>
      </c>
      <c r="S17" s="240"/>
      <c r="T17" s="240">
        <v>21.7</v>
      </c>
      <c r="U17" s="302">
        <v>2.2999999999999998</v>
      </c>
    </row>
    <row r="18" spans="1:21" s="124" customFormat="1" ht="16.5" customHeight="1" x14ac:dyDescent="0.25">
      <c r="A18" s="301" t="s">
        <v>211</v>
      </c>
      <c r="B18" s="231">
        <v>41261</v>
      </c>
      <c r="C18" s="31" t="s">
        <v>207</v>
      </c>
      <c r="D18" s="239">
        <v>20.22</v>
      </c>
      <c r="E18" s="239">
        <v>28.14</v>
      </c>
      <c r="F18" s="146">
        <f t="shared" si="0"/>
        <v>26.937000000000001</v>
      </c>
      <c r="G18" s="128">
        <f t="shared" si="1"/>
        <v>27.147000000000002</v>
      </c>
      <c r="H18" s="240">
        <v>0.89</v>
      </c>
      <c r="I18" s="239">
        <v>1.1000000000000001</v>
      </c>
      <c r="J18" s="240">
        <v>26</v>
      </c>
      <c r="K18" s="239">
        <v>4.7E-2</v>
      </c>
      <c r="L18" s="240">
        <v>0.1</v>
      </c>
      <c r="M18" s="291"/>
      <c r="N18" s="240">
        <v>3.7</v>
      </c>
      <c r="O18" s="239">
        <v>3.6</v>
      </c>
      <c r="P18" s="240">
        <v>3.6</v>
      </c>
      <c r="Q18" s="239"/>
      <c r="R18" s="239">
        <v>6.9</v>
      </c>
      <c r="S18" s="240"/>
      <c r="T18" s="240">
        <v>22</v>
      </c>
      <c r="U18" s="302">
        <v>1</v>
      </c>
    </row>
    <row r="19" spans="1:21" s="124" customFormat="1" ht="16.5" customHeight="1" x14ac:dyDescent="0.25">
      <c r="A19" s="301" t="s">
        <v>218</v>
      </c>
      <c r="B19" s="231">
        <v>41281</v>
      </c>
      <c r="C19" s="31" t="s">
        <v>207</v>
      </c>
      <c r="D19" s="239">
        <v>21.27</v>
      </c>
      <c r="E19" s="239">
        <v>28.78</v>
      </c>
      <c r="F19" s="146">
        <f t="shared" si="0"/>
        <v>23.843</v>
      </c>
      <c r="G19" s="128">
        <f t="shared" ref="G19:G34" si="2">SUM(I19:K19)</f>
        <v>23.652999999999999</v>
      </c>
      <c r="H19" s="240">
        <v>0.82</v>
      </c>
      <c r="I19" s="239">
        <v>0.63</v>
      </c>
      <c r="J19" s="240">
        <v>23</v>
      </c>
      <c r="K19" s="239">
        <v>2.3E-2</v>
      </c>
      <c r="L19" s="240">
        <v>0.1</v>
      </c>
      <c r="M19" s="291"/>
      <c r="N19" s="240">
        <v>3.2</v>
      </c>
      <c r="O19" s="239">
        <v>3.4</v>
      </c>
      <c r="P19" s="240">
        <v>3</v>
      </c>
      <c r="Q19" s="239"/>
      <c r="R19" s="239">
        <v>7</v>
      </c>
      <c r="S19" s="240"/>
      <c r="T19" s="240">
        <v>21</v>
      </c>
      <c r="U19" s="302">
        <v>1</v>
      </c>
    </row>
    <row r="20" spans="1:21" s="124" customFormat="1" ht="16.5" customHeight="1" x14ac:dyDescent="0.25">
      <c r="A20" s="301" t="s">
        <v>212</v>
      </c>
      <c r="B20" s="231">
        <v>41298</v>
      </c>
      <c r="C20" s="31" t="s">
        <v>207</v>
      </c>
      <c r="D20" s="239">
        <v>18.62</v>
      </c>
      <c r="E20" s="239">
        <v>23.62</v>
      </c>
      <c r="F20" s="146">
        <f t="shared" si="0"/>
        <v>30.43</v>
      </c>
      <c r="G20" s="128">
        <f t="shared" si="2"/>
        <v>30.66</v>
      </c>
      <c r="H20" s="240">
        <v>0.4</v>
      </c>
      <c r="I20" s="239">
        <v>0.63</v>
      </c>
      <c r="J20" s="240">
        <v>30</v>
      </c>
      <c r="K20" s="239">
        <v>0.03</v>
      </c>
      <c r="L20" s="240">
        <v>0.16</v>
      </c>
      <c r="M20" s="291"/>
      <c r="N20" s="240">
        <v>4.2</v>
      </c>
      <c r="O20" s="239">
        <v>4.2</v>
      </c>
      <c r="P20" s="240">
        <v>4.2</v>
      </c>
      <c r="Q20" s="239"/>
      <c r="R20" s="239">
        <v>6.8</v>
      </c>
      <c r="S20" s="240"/>
      <c r="T20" s="240">
        <v>20.9</v>
      </c>
      <c r="U20" s="302">
        <v>1</v>
      </c>
    </row>
    <row r="21" spans="1:21" s="124" customFormat="1" ht="16.5" customHeight="1" x14ac:dyDescent="0.25">
      <c r="A21" s="301" t="s">
        <v>212</v>
      </c>
      <c r="B21" s="231">
        <v>41310</v>
      </c>
      <c r="C21" s="31" t="s">
        <v>207</v>
      </c>
      <c r="D21" s="239">
        <v>18.63</v>
      </c>
      <c r="E21" s="239">
        <v>23.64</v>
      </c>
      <c r="F21" s="146">
        <f t="shared" si="0"/>
        <v>37.033999999999999</v>
      </c>
      <c r="G21" s="128">
        <f t="shared" si="2"/>
        <v>36.774000000000001</v>
      </c>
      <c r="H21" s="240">
        <v>1</v>
      </c>
      <c r="I21" s="239">
        <v>0.74</v>
      </c>
      <c r="J21" s="240">
        <v>36</v>
      </c>
      <c r="K21" s="239">
        <v>3.4000000000000002E-2</v>
      </c>
      <c r="L21" s="240">
        <v>0.16</v>
      </c>
      <c r="M21" s="291"/>
      <c r="N21" s="240">
        <v>4.2</v>
      </c>
      <c r="O21" s="239">
        <v>4.2</v>
      </c>
      <c r="P21" s="240">
        <v>4.0999999999999996</v>
      </c>
      <c r="Q21" s="239"/>
      <c r="R21" s="239">
        <v>6.9</v>
      </c>
      <c r="S21" s="240"/>
      <c r="T21" s="240">
        <v>21.7</v>
      </c>
      <c r="U21" s="302">
        <v>1</v>
      </c>
    </row>
    <row r="22" spans="1:21" s="124" customFormat="1" ht="16.5" customHeight="1" x14ac:dyDescent="0.25">
      <c r="A22" s="301" t="s">
        <v>212</v>
      </c>
      <c r="B22" s="231">
        <v>41312</v>
      </c>
      <c r="C22" s="31" t="s">
        <v>205</v>
      </c>
      <c r="D22" s="239">
        <v>18.88</v>
      </c>
      <c r="E22" s="239">
        <v>24.96</v>
      </c>
      <c r="F22" s="146">
        <f t="shared" si="0"/>
        <v>30.907999999999998</v>
      </c>
      <c r="G22" s="128">
        <f t="shared" si="2"/>
        <v>31.007999999999999</v>
      </c>
      <c r="H22" s="240">
        <v>0.88</v>
      </c>
      <c r="I22" s="239">
        <v>0.98</v>
      </c>
      <c r="J22" s="240">
        <v>30</v>
      </c>
      <c r="K22" s="239">
        <v>2.8000000000000001E-2</v>
      </c>
      <c r="L22" s="240">
        <v>0.13</v>
      </c>
      <c r="M22" s="291"/>
      <c r="N22" s="240">
        <v>3.8</v>
      </c>
      <c r="O22" s="239">
        <v>3.9</v>
      </c>
      <c r="P22" s="240">
        <v>4.0999999999999996</v>
      </c>
      <c r="Q22" s="239"/>
      <c r="R22" s="239">
        <v>6.9</v>
      </c>
      <c r="S22" s="240"/>
      <c r="T22" s="240">
        <v>21.3</v>
      </c>
      <c r="U22" s="302">
        <v>1</v>
      </c>
    </row>
    <row r="23" spans="1:21" s="124" customFormat="1" ht="16.5" customHeight="1" x14ac:dyDescent="0.25">
      <c r="A23" s="301" t="s">
        <v>212</v>
      </c>
      <c r="B23" s="231">
        <v>41324</v>
      </c>
      <c r="C23" s="31" t="s">
        <v>207</v>
      </c>
      <c r="D23" s="239">
        <v>18.84</v>
      </c>
      <c r="E23" s="239">
        <v>24.84</v>
      </c>
      <c r="F23" s="146">
        <f t="shared" si="0"/>
        <v>29.436</v>
      </c>
      <c r="G23" s="128">
        <f t="shared" si="2"/>
        <v>29.346</v>
      </c>
      <c r="H23" s="240">
        <v>0.41</v>
      </c>
      <c r="I23" s="239">
        <v>0.32</v>
      </c>
      <c r="J23" s="240">
        <v>29</v>
      </c>
      <c r="K23" s="239">
        <v>2.5999999999999999E-2</v>
      </c>
      <c r="L23" s="240">
        <v>0.24</v>
      </c>
      <c r="M23" s="291"/>
      <c r="N23" s="240">
        <v>3.9</v>
      </c>
      <c r="O23" s="239">
        <v>3.4</v>
      </c>
      <c r="P23" s="240">
        <v>4.0999999999999996</v>
      </c>
      <c r="Q23" s="239"/>
      <c r="R23" s="239">
        <v>7</v>
      </c>
      <c r="S23" s="240"/>
      <c r="T23" s="240">
        <v>20.6</v>
      </c>
      <c r="U23" s="302">
        <v>1</v>
      </c>
    </row>
    <row r="24" spans="1:21" s="124" customFormat="1" ht="16.5" customHeight="1" x14ac:dyDescent="0.25">
      <c r="A24" s="301" t="s">
        <v>212</v>
      </c>
      <c r="B24" s="231">
        <v>41325</v>
      </c>
      <c r="C24" s="31" t="s">
        <v>206</v>
      </c>
      <c r="D24" s="239">
        <v>18.09</v>
      </c>
      <c r="E24" s="239">
        <v>26.75</v>
      </c>
      <c r="F24" s="146">
        <f t="shared" si="0"/>
        <v>31.774000000000001</v>
      </c>
      <c r="G24" s="128">
        <f t="shared" si="2"/>
        <v>31.464000000000002</v>
      </c>
      <c r="H24" s="240">
        <v>0.75</v>
      </c>
      <c r="I24" s="239">
        <v>0.44</v>
      </c>
      <c r="J24" s="240">
        <v>31</v>
      </c>
      <c r="K24" s="239">
        <v>2.4E-2</v>
      </c>
      <c r="L24" s="240">
        <v>0.32</v>
      </c>
      <c r="M24" s="291"/>
      <c r="N24" s="240">
        <v>3.7</v>
      </c>
      <c r="O24" s="239">
        <v>4</v>
      </c>
      <c r="P24" s="240">
        <v>4.2</v>
      </c>
      <c r="Q24" s="239"/>
      <c r="R24" s="239">
        <v>7</v>
      </c>
      <c r="S24" s="240"/>
      <c r="T24" s="240">
        <v>20.5</v>
      </c>
      <c r="U24" s="302">
        <v>1</v>
      </c>
    </row>
    <row r="25" spans="1:21" s="124" customFormat="1" ht="16.5" customHeight="1" x14ac:dyDescent="0.25">
      <c r="A25" s="301" t="s">
        <v>212</v>
      </c>
      <c r="B25" s="231">
        <v>41339</v>
      </c>
      <c r="C25" s="31" t="s">
        <v>207</v>
      </c>
      <c r="D25" s="239">
        <v>17.98</v>
      </c>
      <c r="E25" s="239">
        <v>21.68</v>
      </c>
      <c r="F25" s="146">
        <f t="shared" si="0"/>
        <v>31.849999999999998</v>
      </c>
      <c r="G25" s="128">
        <f t="shared" si="2"/>
        <v>31.74</v>
      </c>
      <c r="H25" s="240">
        <v>0.89</v>
      </c>
      <c r="I25" s="239">
        <v>0.78</v>
      </c>
      <c r="J25" s="240">
        <v>30.9</v>
      </c>
      <c r="K25" s="239">
        <v>0.06</v>
      </c>
      <c r="L25" s="240">
        <v>0.13</v>
      </c>
      <c r="M25" s="291"/>
      <c r="N25" s="240">
        <v>4.3</v>
      </c>
      <c r="O25" s="239">
        <v>4.3</v>
      </c>
      <c r="P25" s="240">
        <v>4.4000000000000004</v>
      </c>
      <c r="Q25" s="239"/>
      <c r="R25" s="239">
        <v>7</v>
      </c>
      <c r="S25" s="240"/>
      <c r="T25" s="240">
        <v>21</v>
      </c>
      <c r="U25" s="302">
        <v>1.6</v>
      </c>
    </row>
    <row r="26" spans="1:21" s="124" customFormat="1" ht="16.5" customHeight="1" x14ac:dyDescent="0.25">
      <c r="A26" s="301" t="s">
        <v>212</v>
      </c>
      <c r="B26" s="231">
        <v>41351</v>
      </c>
      <c r="C26" s="31" t="s">
        <v>207</v>
      </c>
      <c r="D26" s="239">
        <v>18.68</v>
      </c>
      <c r="E26" s="239">
        <v>25.36</v>
      </c>
      <c r="F26" s="146">
        <f t="shared" si="0"/>
        <v>31.46</v>
      </c>
      <c r="G26" s="128">
        <f t="shared" si="2"/>
        <v>30.23</v>
      </c>
      <c r="H26" s="240">
        <v>1.5</v>
      </c>
      <c r="I26" s="239">
        <v>0.27</v>
      </c>
      <c r="J26" s="240">
        <v>29.8</v>
      </c>
      <c r="K26" s="239">
        <v>0.16</v>
      </c>
      <c r="L26" s="240">
        <v>0.13</v>
      </c>
      <c r="M26" s="291"/>
      <c r="N26" s="240">
        <v>4.4000000000000004</v>
      </c>
      <c r="O26" s="239">
        <v>4.3</v>
      </c>
      <c r="P26" s="240">
        <v>4.2</v>
      </c>
      <c r="Q26" s="239"/>
      <c r="R26" s="239">
        <v>6.9</v>
      </c>
      <c r="S26" s="240"/>
      <c r="T26" s="240">
        <v>22.5</v>
      </c>
      <c r="U26" s="302">
        <v>2.5</v>
      </c>
    </row>
    <row r="27" spans="1:21" s="124" customFormat="1" ht="16.5" customHeight="1" x14ac:dyDescent="0.25">
      <c r="A27" s="301" t="s">
        <v>214</v>
      </c>
      <c r="B27" s="231">
        <v>41368</v>
      </c>
      <c r="C27" s="31" t="s">
        <v>207</v>
      </c>
      <c r="D27" s="239">
        <v>20.74</v>
      </c>
      <c r="E27" s="239">
        <v>26.29</v>
      </c>
      <c r="F27" s="146">
        <f t="shared" si="0"/>
        <v>32.194000000000003</v>
      </c>
      <c r="G27" s="128">
        <f t="shared" si="2"/>
        <v>31.923999999999999</v>
      </c>
      <c r="H27" s="240">
        <v>1.2</v>
      </c>
      <c r="I27" s="239">
        <v>0.93</v>
      </c>
      <c r="J27" s="240">
        <v>30.9</v>
      </c>
      <c r="K27" s="239">
        <v>9.4E-2</v>
      </c>
      <c r="L27" s="240">
        <v>0.13</v>
      </c>
      <c r="M27" s="291"/>
      <c r="N27" s="240">
        <v>4.4000000000000004</v>
      </c>
      <c r="O27" s="239">
        <v>4.4000000000000004</v>
      </c>
      <c r="P27" s="240">
        <v>4.2</v>
      </c>
      <c r="Q27" s="239"/>
      <c r="R27" s="239">
        <v>6.9</v>
      </c>
      <c r="S27" s="240"/>
      <c r="T27" s="240">
        <v>22.3</v>
      </c>
      <c r="U27" s="302">
        <v>1</v>
      </c>
    </row>
    <row r="28" spans="1:21" s="124" customFormat="1" ht="16.5" customHeight="1" x14ac:dyDescent="0.25">
      <c r="A28" s="301" t="s">
        <v>214</v>
      </c>
      <c r="B28" s="231">
        <v>41386</v>
      </c>
      <c r="C28" s="31" t="s">
        <v>207</v>
      </c>
      <c r="D28" s="239">
        <v>20.82</v>
      </c>
      <c r="E28" s="239">
        <v>25.72</v>
      </c>
      <c r="F28" s="146">
        <f t="shared" si="0"/>
        <v>31.053999999999998</v>
      </c>
      <c r="G28" s="128">
        <f t="shared" si="2"/>
        <v>31.293999999999997</v>
      </c>
      <c r="H28" s="240">
        <v>7.0000000000000007E-2</v>
      </c>
      <c r="I28" s="239">
        <v>0.31</v>
      </c>
      <c r="J28" s="240">
        <v>30.9</v>
      </c>
      <c r="K28" s="239">
        <v>8.4000000000000005E-2</v>
      </c>
      <c r="L28" s="240">
        <v>0.13</v>
      </c>
      <c r="M28" s="291"/>
      <c r="N28" s="240">
        <v>4.2</v>
      </c>
      <c r="O28" s="239">
        <v>4.2</v>
      </c>
      <c r="P28" s="240">
        <v>4.2</v>
      </c>
      <c r="Q28" s="239"/>
      <c r="R28" s="239">
        <v>6.8</v>
      </c>
      <c r="S28" s="240"/>
      <c r="T28" s="240">
        <v>23.7</v>
      </c>
      <c r="U28" s="302">
        <v>1.2</v>
      </c>
    </row>
    <row r="29" spans="1:21" s="124" customFormat="1" ht="16.5" customHeight="1" x14ac:dyDescent="0.25">
      <c r="A29" s="301" t="s">
        <v>214</v>
      </c>
      <c r="B29" s="231">
        <v>41400</v>
      </c>
      <c r="C29" s="31" t="s">
        <v>207</v>
      </c>
      <c r="D29" s="239">
        <v>22.56</v>
      </c>
      <c r="E29" s="239">
        <v>26.05</v>
      </c>
      <c r="F29" s="146">
        <f t="shared" si="0"/>
        <v>29.417000000000002</v>
      </c>
      <c r="G29" s="128">
        <f t="shared" si="2"/>
        <v>29.347000000000001</v>
      </c>
      <c r="H29" s="240">
        <v>0.42</v>
      </c>
      <c r="I29" s="239">
        <v>0.35</v>
      </c>
      <c r="J29" s="240">
        <v>28.95</v>
      </c>
      <c r="K29" s="239">
        <v>4.7E-2</v>
      </c>
      <c r="L29" s="240">
        <v>0.13</v>
      </c>
      <c r="M29" s="291"/>
      <c r="N29" s="240">
        <v>4.4000000000000004</v>
      </c>
      <c r="O29" s="239">
        <v>4.2</v>
      </c>
      <c r="P29" s="240">
        <v>4.2</v>
      </c>
      <c r="Q29" s="239"/>
      <c r="R29" s="239">
        <v>6.8</v>
      </c>
      <c r="S29" s="240"/>
      <c r="T29" s="240">
        <v>24.2</v>
      </c>
      <c r="U29" s="302">
        <v>1</v>
      </c>
    </row>
    <row r="30" spans="1:21" s="124" customFormat="1" ht="16.5" customHeight="1" x14ac:dyDescent="0.25">
      <c r="A30" s="301" t="s">
        <v>214</v>
      </c>
      <c r="B30" s="231">
        <v>41416</v>
      </c>
      <c r="C30" s="31" t="s">
        <v>207</v>
      </c>
      <c r="D30" s="239">
        <v>24.87</v>
      </c>
      <c r="E30" s="239">
        <v>31.31</v>
      </c>
      <c r="F30" s="146">
        <f t="shared" si="0"/>
        <v>32.096999999999994</v>
      </c>
      <c r="G30" s="128">
        <f t="shared" si="2"/>
        <v>31.716999999999999</v>
      </c>
      <c r="H30" s="240">
        <v>1.1000000000000001</v>
      </c>
      <c r="I30" s="239">
        <v>0.72</v>
      </c>
      <c r="J30" s="240">
        <v>30.95</v>
      </c>
      <c r="K30" s="239">
        <v>4.7E-2</v>
      </c>
      <c r="L30" s="240">
        <v>0.13</v>
      </c>
      <c r="M30" s="291"/>
      <c r="N30" s="240">
        <v>4.4000000000000004</v>
      </c>
      <c r="O30" s="239">
        <v>4.3</v>
      </c>
      <c r="P30" s="240">
        <v>4.5</v>
      </c>
      <c r="Q30" s="239"/>
      <c r="R30" s="239">
        <v>6.7</v>
      </c>
      <c r="S30" s="240"/>
      <c r="T30" s="240">
        <v>23.1</v>
      </c>
      <c r="U30" s="302">
        <v>1</v>
      </c>
    </row>
    <row r="31" spans="1:21" s="124" customFormat="1" ht="16.5" customHeight="1" x14ac:dyDescent="0.25">
      <c r="A31" s="301" t="s">
        <v>214</v>
      </c>
      <c r="B31" s="231">
        <v>41427</v>
      </c>
      <c r="C31" s="31" t="s">
        <v>207</v>
      </c>
      <c r="D31" s="327">
        <v>23.9</v>
      </c>
      <c r="E31" s="239">
        <v>30.69</v>
      </c>
      <c r="F31" s="146">
        <f t="shared" si="0"/>
        <v>32.524999999999999</v>
      </c>
      <c r="G31" s="128">
        <f t="shared" si="2"/>
        <v>32.395000000000003</v>
      </c>
      <c r="H31" s="240">
        <v>0.53</v>
      </c>
      <c r="I31" s="239">
        <v>0.4</v>
      </c>
      <c r="J31" s="240">
        <v>31.94</v>
      </c>
      <c r="K31" s="239">
        <v>5.5E-2</v>
      </c>
      <c r="L31" s="240">
        <v>0.13</v>
      </c>
      <c r="M31" s="291"/>
      <c r="N31" s="240">
        <v>4.5999999999999996</v>
      </c>
      <c r="O31" s="239">
        <v>4.5999999999999996</v>
      </c>
      <c r="P31" s="240">
        <v>4.4000000000000004</v>
      </c>
      <c r="Q31" s="239"/>
      <c r="R31" s="239">
        <v>6.8</v>
      </c>
      <c r="S31" s="240"/>
      <c r="T31" s="240">
        <v>24.5</v>
      </c>
      <c r="U31" s="302">
        <v>1</v>
      </c>
    </row>
    <row r="32" spans="1:21" s="124" customFormat="1" ht="16.5" customHeight="1" x14ac:dyDescent="0.25">
      <c r="A32" s="301" t="s">
        <v>214</v>
      </c>
      <c r="B32" s="231">
        <v>41444</v>
      </c>
      <c r="C32" s="31" t="s">
        <v>207</v>
      </c>
      <c r="D32" s="239">
        <v>23.24</v>
      </c>
      <c r="E32" s="239">
        <v>31.87</v>
      </c>
      <c r="F32" s="146">
        <f t="shared" si="0"/>
        <v>32.296999999999997</v>
      </c>
      <c r="G32" s="128">
        <f t="shared" si="2"/>
        <v>31.177</v>
      </c>
      <c r="H32" s="240">
        <v>1.3</v>
      </c>
      <c r="I32" s="239">
        <v>0.18</v>
      </c>
      <c r="J32" s="240">
        <v>30.89</v>
      </c>
      <c r="K32" s="239">
        <v>0.107</v>
      </c>
      <c r="L32" s="240">
        <v>0.13</v>
      </c>
      <c r="M32" s="291"/>
      <c r="N32" s="240">
        <v>4.5</v>
      </c>
      <c r="O32" s="239">
        <v>4.5999999999999996</v>
      </c>
      <c r="P32" s="240">
        <v>4.5999999999999996</v>
      </c>
      <c r="Q32" s="239"/>
      <c r="R32" s="239">
        <v>6.8</v>
      </c>
      <c r="S32" s="240"/>
      <c r="T32" s="240">
        <v>25.3</v>
      </c>
      <c r="U32" s="302">
        <v>1</v>
      </c>
    </row>
    <row r="33" spans="1:21" s="124" customFormat="1" ht="16.5" customHeight="1" x14ac:dyDescent="0.25">
      <c r="A33" s="301" t="s">
        <v>216</v>
      </c>
      <c r="B33" s="231">
        <v>41463</v>
      </c>
      <c r="C33" s="31" t="s">
        <v>207</v>
      </c>
      <c r="D33" s="239">
        <v>22.28</v>
      </c>
      <c r="E33" s="239">
        <v>28.76</v>
      </c>
      <c r="F33" s="146">
        <f t="shared" si="0"/>
        <v>28.068000000000001</v>
      </c>
      <c r="G33" s="128">
        <f t="shared" si="2"/>
        <v>28.918000000000003</v>
      </c>
      <c r="H33" s="240">
        <v>7.0000000000000007E-2</v>
      </c>
      <c r="I33" s="239">
        <v>0.92</v>
      </c>
      <c r="J33" s="240">
        <v>27.87</v>
      </c>
      <c r="K33" s="239">
        <v>0.128</v>
      </c>
      <c r="L33" s="240">
        <v>0.13</v>
      </c>
      <c r="M33" s="291"/>
      <c r="N33" s="240">
        <v>4.7</v>
      </c>
      <c r="O33" s="239">
        <v>4.8</v>
      </c>
      <c r="P33" s="240">
        <v>4.2</v>
      </c>
      <c r="Q33" s="239"/>
      <c r="R33" s="239">
        <v>6.8</v>
      </c>
      <c r="S33" s="240"/>
      <c r="T33" s="240">
        <v>25.7</v>
      </c>
      <c r="U33" s="302">
        <v>1.1000000000000001</v>
      </c>
    </row>
    <row r="34" spans="1:21" s="124" customFormat="1" ht="16.5" customHeight="1" x14ac:dyDescent="0.25">
      <c r="A34" s="301" t="s">
        <v>216</v>
      </c>
      <c r="B34" s="231">
        <v>41480</v>
      </c>
      <c r="C34" s="31" t="s">
        <v>207</v>
      </c>
      <c r="D34" s="239">
        <v>21.34</v>
      </c>
      <c r="E34" s="239">
        <v>29.43</v>
      </c>
      <c r="F34" s="146">
        <f t="shared" si="0"/>
        <v>28.184000000000001</v>
      </c>
      <c r="G34" s="128">
        <f t="shared" si="2"/>
        <v>28.444000000000003</v>
      </c>
      <c r="H34" s="240">
        <v>0.18</v>
      </c>
      <c r="I34" s="239">
        <v>0.44</v>
      </c>
      <c r="J34" s="240">
        <v>27.84</v>
      </c>
      <c r="K34" s="239">
        <v>0.16400000000000001</v>
      </c>
      <c r="L34" s="240">
        <v>0.21</v>
      </c>
      <c r="M34" s="291"/>
      <c r="N34" s="240">
        <v>4.8</v>
      </c>
      <c r="O34" s="239">
        <v>4.4000000000000004</v>
      </c>
      <c r="P34" s="240">
        <v>4.4000000000000004</v>
      </c>
      <c r="Q34" s="239"/>
      <c r="R34" s="239">
        <v>6.6</v>
      </c>
      <c r="S34" s="240"/>
      <c r="T34" s="240">
        <v>26.2</v>
      </c>
      <c r="U34" s="302">
        <v>1</v>
      </c>
    </row>
    <row r="35" spans="1:21" s="124" customFormat="1" ht="16.5" customHeight="1" x14ac:dyDescent="0.25">
      <c r="A35" s="301" t="s">
        <v>216</v>
      </c>
      <c r="B35" s="231">
        <v>41492</v>
      </c>
      <c r="C35" s="31" t="s">
        <v>207</v>
      </c>
      <c r="D35" s="239">
        <v>20.62</v>
      </c>
      <c r="E35" s="239">
        <v>30.16</v>
      </c>
      <c r="F35" s="146">
        <f t="shared" si="0"/>
        <v>29.356999999999999</v>
      </c>
      <c r="G35" s="128">
        <f t="shared" ref="G35:G66" si="3">SUM(I35:K35)</f>
        <v>29.306999999999999</v>
      </c>
      <c r="H35" s="240">
        <v>0.36</v>
      </c>
      <c r="I35" s="239">
        <v>0.31</v>
      </c>
      <c r="J35" s="240">
        <v>28.86</v>
      </c>
      <c r="K35" s="239">
        <v>0.13700000000000001</v>
      </c>
      <c r="L35" s="240">
        <v>0.23</v>
      </c>
      <c r="M35" s="291"/>
      <c r="N35" s="240">
        <v>4.4000000000000004</v>
      </c>
      <c r="O35" s="239">
        <v>4.5999999999999996</v>
      </c>
      <c r="P35" s="240">
        <v>4.4000000000000004</v>
      </c>
      <c r="Q35" s="239"/>
      <c r="R35" s="239">
        <v>6.7</v>
      </c>
      <c r="S35" s="240"/>
      <c r="T35" s="240">
        <v>25.9</v>
      </c>
      <c r="U35" s="302">
        <v>1</v>
      </c>
    </row>
    <row r="36" spans="1:21" s="124" customFormat="1" ht="16.5" customHeight="1" x14ac:dyDescent="0.25">
      <c r="A36" s="301" t="s">
        <v>216</v>
      </c>
      <c r="B36" s="231">
        <v>41506</v>
      </c>
      <c r="C36" s="31" t="s">
        <v>207</v>
      </c>
      <c r="D36" s="239">
        <v>20.53</v>
      </c>
      <c r="E36" s="239">
        <v>25.8</v>
      </c>
      <c r="F36" s="146">
        <f t="shared" si="0"/>
        <v>29.308</v>
      </c>
      <c r="G36" s="128">
        <f t="shared" si="3"/>
        <v>29.308</v>
      </c>
      <c r="H36" s="240">
        <v>0.31</v>
      </c>
      <c r="I36" s="239">
        <v>0.31</v>
      </c>
      <c r="J36" s="240">
        <v>28.86</v>
      </c>
      <c r="K36" s="239">
        <v>0.13800000000000001</v>
      </c>
      <c r="L36" s="240">
        <v>0.14000000000000001</v>
      </c>
      <c r="M36" s="291"/>
      <c r="N36" s="240">
        <v>4.5999999999999996</v>
      </c>
      <c r="O36" s="239">
        <v>4.5</v>
      </c>
      <c r="P36" s="240">
        <v>4.3</v>
      </c>
      <c r="Q36" s="239"/>
      <c r="R36" s="239">
        <v>6.6</v>
      </c>
      <c r="S36" s="240"/>
      <c r="T36" s="240">
        <v>27.5</v>
      </c>
      <c r="U36" s="302">
        <v>1</v>
      </c>
    </row>
    <row r="37" spans="1:21" s="124" customFormat="1" ht="16.5" customHeight="1" x14ac:dyDescent="0.25">
      <c r="A37" s="301" t="s">
        <v>216</v>
      </c>
      <c r="B37" s="231">
        <v>41521</v>
      </c>
      <c r="C37" s="31" t="s">
        <v>207</v>
      </c>
      <c r="D37" s="239">
        <v>20.94</v>
      </c>
      <c r="E37" s="239">
        <v>34.94</v>
      </c>
      <c r="F37" s="146">
        <f t="shared" si="0"/>
        <v>29.216999999999999</v>
      </c>
      <c r="G37" s="128">
        <f t="shared" si="3"/>
        <v>29.177</v>
      </c>
      <c r="H37" s="240">
        <v>0.22</v>
      </c>
      <c r="I37" s="239">
        <v>0.18</v>
      </c>
      <c r="J37" s="240">
        <v>28.9</v>
      </c>
      <c r="K37" s="239">
        <v>9.7000000000000003E-2</v>
      </c>
      <c r="L37" s="240">
        <v>0.33</v>
      </c>
      <c r="M37" s="291"/>
      <c r="N37" s="240">
        <v>4.3</v>
      </c>
      <c r="O37" s="239">
        <v>4.4000000000000004</v>
      </c>
      <c r="P37" s="240">
        <v>4.3</v>
      </c>
      <c r="Q37" s="239"/>
      <c r="R37" s="239">
        <v>6.7</v>
      </c>
      <c r="S37" s="240"/>
      <c r="T37" s="240">
        <v>26.6</v>
      </c>
      <c r="U37" s="302">
        <v>1</v>
      </c>
    </row>
    <row r="38" spans="1:21" s="124" customFormat="1" ht="16.5" customHeight="1" x14ac:dyDescent="0.25">
      <c r="A38" s="301" t="s">
        <v>216</v>
      </c>
      <c r="B38" s="231">
        <v>41542</v>
      </c>
      <c r="C38" s="31" t="s">
        <v>207</v>
      </c>
      <c r="D38" s="239">
        <v>20.010000000000002</v>
      </c>
      <c r="E38" s="239">
        <v>27.98</v>
      </c>
      <c r="F38" s="146">
        <f t="shared" si="0"/>
        <v>31.661999999999999</v>
      </c>
      <c r="G38" s="128">
        <f t="shared" si="3"/>
        <v>31.311999999999998</v>
      </c>
      <c r="H38" s="240">
        <v>0.66</v>
      </c>
      <c r="I38" s="239">
        <v>0.31</v>
      </c>
      <c r="J38" s="240">
        <v>30.89</v>
      </c>
      <c r="K38" s="239">
        <v>0.112</v>
      </c>
      <c r="L38" s="240">
        <v>0.24</v>
      </c>
      <c r="M38" s="291"/>
      <c r="N38" s="240">
        <v>4.5999999999999996</v>
      </c>
      <c r="O38" s="239">
        <v>4.9000000000000004</v>
      </c>
      <c r="P38" s="240">
        <v>4.4000000000000004</v>
      </c>
      <c r="Q38" s="239"/>
      <c r="R38" s="239">
        <v>6.5</v>
      </c>
      <c r="S38" s="240"/>
      <c r="T38" s="240">
        <v>25.4</v>
      </c>
      <c r="U38" s="302">
        <v>1</v>
      </c>
    </row>
    <row r="39" spans="1:21" s="124" customFormat="1" ht="16.5" customHeight="1" x14ac:dyDescent="0.25">
      <c r="A39" s="301" t="s">
        <v>220</v>
      </c>
      <c r="B39" s="231">
        <v>41550</v>
      </c>
      <c r="C39" s="31" t="s">
        <v>207</v>
      </c>
      <c r="D39" s="239">
        <v>21.18</v>
      </c>
      <c r="E39" s="239">
        <v>30.01</v>
      </c>
      <c r="F39" s="146">
        <f t="shared" ref="F39:F66" si="4">SUM(H39,J39,K39)</f>
        <v>27.535</v>
      </c>
      <c r="G39" s="128">
        <f t="shared" si="3"/>
        <v>27.314999999999998</v>
      </c>
      <c r="H39" s="240">
        <v>0.53</v>
      </c>
      <c r="I39" s="239">
        <v>0.31</v>
      </c>
      <c r="J39" s="336">
        <v>26.91</v>
      </c>
      <c r="K39" s="239">
        <v>9.5000000000000001E-2</v>
      </c>
      <c r="L39" s="240">
        <v>0.18</v>
      </c>
      <c r="M39" s="291"/>
      <c r="N39" s="337">
        <v>4.7</v>
      </c>
      <c r="O39" s="322">
        <v>4.5999999999999996</v>
      </c>
      <c r="P39" s="337">
        <v>4.5999999999999996</v>
      </c>
      <c r="Q39" s="239"/>
      <c r="R39" s="239">
        <v>6.4</v>
      </c>
      <c r="S39" s="240"/>
      <c r="T39" s="240">
        <v>25.7</v>
      </c>
      <c r="U39" s="302">
        <v>1</v>
      </c>
    </row>
    <row r="40" spans="1:21" s="124" customFormat="1" ht="16.5" customHeight="1" x14ac:dyDescent="0.25">
      <c r="A40" s="301" t="s">
        <v>220</v>
      </c>
      <c r="B40" s="231">
        <v>41568</v>
      </c>
      <c r="C40" s="31" t="s">
        <v>207</v>
      </c>
      <c r="D40" s="239">
        <v>21.23</v>
      </c>
      <c r="E40" s="239">
        <v>30.11</v>
      </c>
      <c r="F40" s="146">
        <f t="shared" si="4"/>
        <v>30.085999999999999</v>
      </c>
      <c r="G40" s="128">
        <f t="shared" si="3"/>
        <v>30.256</v>
      </c>
      <c r="H40" s="240">
        <v>0.09</v>
      </c>
      <c r="I40" s="239">
        <v>0.26</v>
      </c>
      <c r="J40" s="336">
        <v>29.82</v>
      </c>
      <c r="K40" s="239">
        <v>0.17599999999999999</v>
      </c>
      <c r="L40" s="240">
        <v>0.25</v>
      </c>
      <c r="M40" s="291"/>
      <c r="N40" s="337">
        <v>4.5999999999999996</v>
      </c>
      <c r="O40" s="322">
        <v>4.5999999999999996</v>
      </c>
      <c r="P40" s="337">
        <v>4.5</v>
      </c>
      <c r="Q40" s="239"/>
      <c r="R40" s="239">
        <v>6.7</v>
      </c>
      <c r="S40" s="240"/>
      <c r="T40" s="240">
        <v>25.2</v>
      </c>
      <c r="U40" s="302">
        <v>1</v>
      </c>
    </row>
    <row r="41" spans="1:21" s="124" customFormat="1" ht="16.5" customHeight="1" x14ac:dyDescent="0.25">
      <c r="A41" s="301" t="s">
        <v>220</v>
      </c>
      <c r="B41" s="231">
        <v>41582</v>
      </c>
      <c r="C41" s="31" t="s">
        <v>207</v>
      </c>
      <c r="D41" s="239">
        <v>18.149999999999999</v>
      </c>
      <c r="E41" s="239">
        <v>22.58</v>
      </c>
      <c r="F41" s="146">
        <f t="shared" si="4"/>
        <v>31.445</v>
      </c>
      <c r="G41" s="128">
        <f t="shared" si="3"/>
        <v>31.184999999999999</v>
      </c>
      <c r="H41" s="240">
        <v>0.44</v>
      </c>
      <c r="I41" s="239">
        <v>0.18</v>
      </c>
      <c r="J41" s="336">
        <v>30.84</v>
      </c>
      <c r="K41" s="239">
        <v>0.16500000000000001</v>
      </c>
      <c r="L41" s="240">
        <v>0.44</v>
      </c>
      <c r="M41" s="291"/>
      <c r="N41" s="337">
        <v>4.5</v>
      </c>
      <c r="O41" s="322">
        <v>4.5</v>
      </c>
      <c r="P41" s="337">
        <v>4.21</v>
      </c>
      <c r="Q41" s="239"/>
      <c r="R41" s="239">
        <v>6.7</v>
      </c>
      <c r="S41" s="240"/>
      <c r="T41" s="240">
        <v>24.1</v>
      </c>
      <c r="U41" s="302">
        <v>1</v>
      </c>
    </row>
    <row r="42" spans="1:21" s="124" customFormat="1" ht="16.5" customHeight="1" x14ac:dyDescent="0.25">
      <c r="A42" s="301" t="s">
        <v>220</v>
      </c>
      <c r="B42" s="231">
        <v>41598</v>
      </c>
      <c r="C42" s="31" t="s">
        <v>207</v>
      </c>
      <c r="D42" s="239">
        <v>21.15</v>
      </c>
      <c r="E42" s="239">
        <v>27.44</v>
      </c>
      <c r="F42" s="146">
        <f t="shared" si="4"/>
        <v>30.068000000000001</v>
      </c>
      <c r="G42" s="128">
        <f t="shared" si="3"/>
        <v>30.068000000000001</v>
      </c>
      <c r="H42" s="240">
        <v>7.0000000000000007E-2</v>
      </c>
      <c r="I42" s="239">
        <v>7.0000000000000007E-2</v>
      </c>
      <c r="J42" s="336">
        <v>29.96</v>
      </c>
      <c r="K42" s="239">
        <v>3.7999999999999999E-2</v>
      </c>
      <c r="L42" s="240">
        <v>0.13</v>
      </c>
      <c r="M42" s="291"/>
      <c r="N42" s="337">
        <v>4.3</v>
      </c>
      <c r="O42" s="322">
        <v>4.3</v>
      </c>
      <c r="P42" s="337">
        <v>4.5</v>
      </c>
      <c r="Q42" s="239"/>
      <c r="R42" s="239">
        <v>6.8</v>
      </c>
      <c r="S42" s="240"/>
      <c r="T42" s="240">
        <v>23.7</v>
      </c>
      <c r="U42" s="302">
        <v>1</v>
      </c>
    </row>
    <row r="43" spans="1:21" s="124" customFormat="1" ht="16.5" customHeight="1" x14ac:dyDescent="0.25">
      <c r="A43" s="301" t="s">
        <v>220</v>
      </c>
      <c r="B43" s="231">
        <v>41616</v>
      </c>
      <c r="C43" s="31" t="s">
        <v>207</v>
      </c>
      <c r="D43" s="239">
        <v>17.920000000000002</v>
      </c>
      <c r="E43" s="239">
        <v>26.13</v>
      </c>
      <c r="F43" s="146">
        <f t="shared" si="4"/>
        <v>30.529</v>
      </c>
      <c r="G43" s="128">
        <f t="shared" si="3"/>
        <v>30.178999999999998</v>
      </c>
      <c r="H43" s="240">
        <v>0.53</v>
      </c>
      <c r="I43" s="239">
        <v>0.18</v>
      </c>
      <c r="J43" s="240">
        <v>29.93</v>
      </c>
      <c r="K43" s="239">
        <v>6.9000000000000006E-2</v>
      </c>
      <c r="L43" s="240">
        <v>0.13</v>
      </c>
      <c r="M43" s="291"/>
      <c r="N43" s="337">
        <v>4.4000000000000004</v>
      </c>
      <c r="O43" s="322">
        <v>4.4000000000000004</v>
      </c>
      <c r="P43" s="337">
        <v>4.2</v>
      </c>
      <c r="Q43" s="239"/>
      <c r="R43" s="239">
        <v>7</v>
      </c>
      <c r="S43" s="240"/>
      <c r="T43" s="240">
        <v>21.5</v>
      </c>
      <c r="U43" s="302">
        <v>1.1000000000000001</v>
      </c>
    </row>
    <row r="44" spans="1:21" s="124" customFormat="1" ht="16.5" customHeight="1" x14ac:dyDescent="0.25">
      <c r="A44" s="301" t="s">
        <v>220</v>
      </c>
      <c r="B44" s="231">
        <v>41631</v>
      </c>
      <c r="C44" s="31" t="s">
        <v>207</v>
      </c>
      <c r="D44" s="239">
        <v>15.39</v>
      </c>
      <c r="E44" s="239">
        <v>24.62</v>
      </c>
      <c r="F44" s="146">
        <f t="shared" si="4"/>
        <v>29.484000000000002</v>
      </c>
      <c r="G44" s="128">
        <f t="shared" si="3"/>
        <v>29.074000000000002</v>
      </c>
      <c r="H44" s="240">
        <v>0.48</v>
      </c>
      <c r="I44" s="239">
        <v>7.0000000000000007E-2</v>
      </c>
      <c r="J44" s="240">
        <v>28.84</v>
      </c>
      <c r="K44" s="239">
        <v>0.16400000000000001</v>
      </c>
      <c r="L44" s="240">
        <v>0.182</v>
      </c>
      <c r="M44" s="291"/>
      <c r="N44" s="240">
        <v>5</v>
      </c>
      <c r="O44" s="239">
        <v>4.9000000000000004</v>
      </c>
      <c r="P44" s="240">
        <v>4.7</v>
      </c>
      <c r="Q44" s="239"/>
      <c r="R44" s="239">
        <v>6.7</v>
      </c>
      <c r="S44" s="240"/>
      <c r="T44" s="240">
        <v>22</v>
      </c>
      <c r="U44" s="302">
        <v>1.6</v>
      </c>
    </row>
    <row r="45" spans="1:21" s="124" customFormat="1" ht="16.5" customHeight="1" x14ac:dyDescent="0.25">
      <c r="A45" s="301" t="s">
        <v>219</v>
      </c>
      <c r="B45" s="231">
        <v>41645</v>
      </c>
      <c r="C45" s="31" t="s">
        <v>207</v>
      </c>
      <c r="D45" s="239">
        <v>17.36</v>
      </c>
      <c r="E45" s="239">
        <v>24.141999999999999</v>
      </c>
      <c r="F45" s="146">
        <f t="shared" si="4"/>
        <v>30.31</v>
      </c>
      <c r="G45" s="128">
        <f t="shared" si="3"/>
        <v>30.18</v>
      </c>
      <c r="H45" s="240">
        <v>0.31</v>
      </c>
      <c r="I45" s="239">
        <v>0.18</v>
      </c>
      <c r="J45" s="240">
        <v>29.858000000000001</v>
      </c>
      <c r="K45" s="239">
        <v>0.14199999999999999</v>
      </c>
      <c r="L45" s="240">
        <v>0.17499999999999999</v>
      </c>
      <c r="M45" s="291"/>
      <c r="N45" s="240">
        <v>4.2</v>
      </c>
      <c r="O45" s="239">
        <v>4.18</v>
      </c>
      <c r="P45" s="240">
        <v>4.0599999999999996</v>
      </c>
      <c r="Q45" s="239"/>
      <c r="R45" s="239">
        <v>6.8</v>
      </c>
      <c r="S45" s="240"/>
      <c r="T45" s="240">
        <v>21.1</v>
      </c>
      <c r="U45" s="302">
        <v>1</v>
      </c>
    </row>
    <row r="46" spans="1:21" s="124" customFormat="1" ht="16.5" customHeight="1" x14ac:dyDescent="0.25">
      <c r="A46" s="301" t="s">
        <v>219</v>
      </c>
      <c r="B46" s="231">
        <v>41660</v>
      </c>
      <c r="C46" s="31" t="s">
        <v>207</v>
      </c>
      <c r="D46" s="239">
        <v>17.96</v>
      </c>
      <c r="E46" s="239">
        <v>25.635999999999999</v>
      </c>
      <c r="F46" s="146">
        <f t="shared" si="4"/>
        <v>29.5701</v>
      </c>
      <c r="G46" s="128">
        <f t="shared" si="3"/>
        <v>29.4801</v>
      </c>
      <c r="H46" s="240">
        <v>0.56999999999999995</v>
      </c>
      <c r="I46" s="239">
        <v>0.48</v>
      </c>
      <c r="J46" s="240">
        <v>28.933</v>
      </c>
      <c r="K46" s="239">
        <v>6.7100000000000007E-2</v>
      </c>
      <c r="L46" s="240">
        <v>0.13</v>
      </c>
      <c r="M46" s="291"/>
      <c r="N46" s="240">
        <v>4.47</v>
      </c>
      <c r="O46" s="239">
        <v>4.47</v>
      </c>
      <c r="P46" s="240">
        <v>4.29</v>
      </c>
      <c r="Q46" s="239"/>
      <c r="R46" s="239">
        <v>6.9</v>
      </c>
      <c r="S46" s="240"/>
      <c r="T46" s="240">
        <v>21.4</v>
      </c>
      <c r="U46" s="302">
        <v>1</v>
      </c>
    </row>
    <row r="47" spans="1:21" s="124" customFormat="1" ht="16.5" customHeight="1" x14ac:dyDescent="0.25">
      <c r="A47" s="301" t="s">
        <v>219</v>
      </c>
      <c r="B47" s="231">
        <v>41674</v>
      </c>
      <c r="C47" s="31" t="s">
        <v>207</v>
      </c>
      <c r="D47" s="239">
        <v>18.03</v>
      </c>
      <c r="E47" s="239">
        <v>26.27</v>
      </c>
      <c r="F47" s="146">
        <f t="shared" si="4"/>
        <v>33.07</v>
      </c>
      <c r="G47" s="128">
        <f t="shared" si="3"/>
        <v>33.088000000000001</v>
      </c>
      <c r="H47" s="240">
        <v>7.0000000000000007E-2</v>
      </c>
      <c r="I47" s="239">
        <v>8.7999999999999995E-2</v>
      </c>
      <c r="J47" s="240">
        <v>32.890999999999998</v>
      </c>
      <c r="K47" s="239">
        <v>0.109</v>
      </c>
      <c r="L47" s="240">
        <v>0.189</v>
      </c>
      <c r="M47" s="291"/>
      <c r="N47" s="240">
        <v>4.92</v>
      </c>
      <c r="O47" s="239">
        <v>4.92</v>
      </c>
      <c r="P47" s="240">
        <v>4.58</v>
      </c>
      <c r="Q47" s="239"/>
      <c r="R47" s="239">
        <v>6.8</v>
      </c>
      <c r="S47" s="240"/>
      <c r="T47" s="240">
        <v>21.2</v>
      </c>
      <c r="U47" s="302">
        <v>1</v>
      </c>
    </row>
    <row r="48" spans="1:21" s="124" customFormat="1" ht="16.5" customHeight="1" x14ac:dyDescent="0.25">
      <c r="A48" s="301" t="s">
        <v>219</v>
      </c>
      <c r="B48" s="231">
        <v>41676</v>
      </c>
      <c r="C48" s="31" t="s">
        <v>206</v>
      </c>
      <c r="D48" s="239">
        <v>19.559999999999999</v>
      </c>
      <c r="E48" s="239">
        <v>28.013999999999999</v>
      </c>
      <c r="F48" s="146">
        <f t="shared" si="4"/>
        <v>32.069600000000001</v>
      </c>
      <c r="G48" s="128">
        <f t="shared" si="3"/>
        <v>32.069600000000001</v>
      </c>
      <c r="H48" s="240">
        <v>7.0000000000000007E-2</v>
      </c>
      <c r="I48" s="239">
        <v>7.0000000000000007E-2</v>
      </c>
      <c r="J48" s="240">
        <v>31.917999999999999</v>
      </c>
      <c r="K48" s="239">
        <v>8.1600000000000006E-2</v>
      </c>
      <c r="L48" s="240">
        <v>0.161</v>
      </c>
      <c r="M48" s="291"/>
      <c r="N48" s="240">
        <v>4.8</v>
      </c>
      <c r="O48" s="239">
        <v>4.82</v>
      </c>
      <c r="P48" s="240">
        <v>4.5999999999999996</v>
      </c>
      <c r="Q48" s="239"/>
      <c r="R48" s="239">
        <v>6.6</v>
      </c>
      <c r="S48" s="240"/>
      <c r="T48" s="240">
        <v>20.8</v>
      </c>
      <c r="U48" s="302">
        <v>1</v>
      </c>
    </row>
    <row r="49" spans="1:21" s="124" customFormat="1" ht="16.5" customHeight="1" x14ac:dyDescent="0.25">
      <c r="A49" s="301" t="s">
        <v>219</v>
      </c>
      <c r="B49" s="231">
        <v>41689</v>
      </c>
      <c r="C49" s="31" t="s">
        <v>207</v>
      </c>
      <c r="D49" s="239">
        <v>17.04</v>
      </c>
      <c r="E49" s="239">
        <v>23.975000000000001</v>
      </c>
      <c r="F49" s="146">
        <f t="shared" si="4"/>
        <v>33.399900000000002</v>
      </c>
      <c r="G49" s="128">
        <f t="shared" si="3"/>
        <v>33.309900000000006</v>
      </c>
      <c r="H49" s="240">
        <v>0.4</v>
      </c>
      <c r="I49" s="239">
        <v>0.31</v>
      </c>
      <c r="J49" s="240">
        <v>32.941000000000003</v>
      </c>
      <c r="K49" s="239">
        <v>5.8900000000000001E-2</v>
      </c>
      <c r="L49" s="240">
        <v>0.13</v>
      </c>
      <c r="M49" s="291"/>
      <c r="N49" s="240">
        <v>4.9400000000000004</v>
      </c>
      <c r="O49" s="239">
        <v>4.95</v>
      </c>
      <c r="P49" s="240">
        <v>4.57</v>
      </c>
      <c r="Q49" s="239"/>
      <c r="R49" s="239">
        <v>6.7</v>
      </c>
      <c r="S49" s="240"/>
      <c r="T49" s="240">
        <v>21.8</v>
      </c>
      <c r="U49" s="302">
        <v>1</v>
      </c>
    </row>
    <row r="50" spans="1:21" s="124" customFormat="1" ht="16.5" customHeight="1" x14ac:dyDescent="0.25">
      <c r="A50" s="301" t="s">
        <v>219</v>
      </c>
      <c r="B50" s="231">
        <v>41710</v>
      </c>
      <c r="C50" s="31" t="s">
        <v>207</v>
      </c>
      <c r="D50" s="239">
        <v>18.43</v>
      </c>
      <c r="E50" s="239">
        <v>24.887</v>
      </c>
      <c r="F50" s="146">
        <f t="shared" si="4"/>
        <v>31.22</v>
      </c>
      <c r="G50" s="128">
        <f t="shared" si="3"/>
        <v>31.18</v>
      </c>
      <c r="H50" s="240">
        <v>0.22</v>
      </c>
      <c r="I50" s="239">
        <v>0.18</v>
      </c>
      <c r="J50" s="240">
        <v>30.834</v>
      </c>
      <c r="K50" s="239">
        <v>0.16600000000000001</v>
      </c>
      <c r="L50" s="240">
        <v>0.13</v>
      </c>
      <c r="M50" s="291"/>
      <c r="N50" s="240">
        <v>4.68</v>
      </c>
      <c r="O50" s="239">
        <v>4.7300000000000004</v>
      </c>
      <c r="P50" s="240">
        <v>4.54</v>
      </c>
      <c r="Q50" s="239"/>
      <c r="R50" s="239">
        <v>6.7</v>
      </c>
      <c r="S50" s="240"/>
      <c r="T50" s="240">
        <v>22.1</v>
      </c>
      <c r="U50" s="302">
        <v>1</v>
      </c>
    </row>
    <row r="51" spans="1:21" s="124" customFormat="1" ht="16.5" customHeight="1" x14ac:dyDescent="0.25">
      <c r="A51" s="301" t="s">
        <v>219</v>
      </c>
      <c r="B51" s="231">
        <v>41716</v>
      </c>
      <c r="C51" s="31" t="s">
        <v>207</v>
      </c>
      <c r="D51" s="239">
        <v>17.82</v>
      </c>
      <c r="E51" s="239">
        <v>26.742999999999999</v>
      </c>
      <c r="F51" s="146">
        <f t="shared" si="4"/>
        <v>31.07</v>
      </c>
      <c r="G51" s="128">
        <f t="shared" si="3"/>
        <v>31.48</v>
      </c>
      <c r="H51" s="240">
        <v>7.0000000000000007E-2</v>
      </c>
      <c r="I51" s="239">
        <v>0.48</v>
      </c>
      <c r="J51" s="240">
        <v>30.789000000000001</v>
      </c>
      <c r="K51" s="239">
        <v>0.21099999999999999</v>
      </c>
      <c r="L51" s="240">
        <v>0.14000000000000001</v>
      </c>
      <c r="M51" s="291"/>
      <c r="N51" s="240">
        <v>4.8</v>
      </c>
      <c r="O51" s="239">
        <v>4.82</v>
      </c>
      <c r="P51" s="240">
        <v>4.6500000000000004</v>
      </c>
      <c r="Q51" s="239"/>
      <c r="R51" s="239">
        <v>6.7</v>
      </c>
      <c r="S51" s="240"/>
      <c r="T51" s="240">
        <v>23</v>
      </c>
      <c r="U51" s="302">
        <v>1</v>
      </c>
    </row>
    <row r="52" spans="1:21" s="124" customFormat="1" ht="16.5" customHeight="1" x14ac:dyDescent="0.25">
      <c r="A52" s="301" t="s">
        <v>219</v>
      </c>
      <c r="B52" s="231">
        <v>41724</v>
      </c>
      <c r="C52" s="31" t="s">
        <v>205</v>
      </c>
      <c r="D52" s="239">
        <v>18.100000000000001</v>
      </c>
      <c r="E52" s="239">
        <v>27.710999999999999</v>
      </c>
      <c r="F52" s="146">
        <f t="shared" si="4"/>
        <v>33.07</v>
      </c>
      <c r="G52" s="128">
        <f t="shared" si="3"/>
        <v>33.130000000000003</v>
      </c>
      <c r="H52" s="240">
        <v>7.0000000000000007E-2</v>
      </c>
      <c r="I52" s="239">
        <v>0.13</v>
      </c>
      <c r="J52" s="240">
        <v>32.847999999999999</v>
      </c>
      <c r="K52" s="239">
        <v>0.152</v>
      </c>
      <c r="L52" s="240">
        <v>0.13</v>
      </c>
      <c r="M52" s="291"/>
      <c r="N52" s="240">
        <v>4.82</v>
      </c>
      <c r="O52" s="239">
        <v>4.79</v>
      </c>
      <c r="P52" s="240">
        <v>4.8</v>
      </c>
      <c r="Q52" s="239"/>
      <c r="R52" s="239">
        <v>6.7</v>
      </c>
      <c r="S52" s="240"/>
      <c r="T52" s="240">
        <v>22.7</v>
      </c>
      <c r="U52" s="302">
        <v>1</v>
      </c>
    </row>
    <row r="53" spans="1:21" s="124" customFormat="1" ht="16.5" customHeight="1" x14ac:dyDescent="0.25">
      <c r="A53" s="301"/>
      <c r="B53" s="231"/>
      <c r="C53" s="31"/>
      <c r="D53" s="239"/>
      <c r="E53" s="239"/>
      <c r="F53" s="146">
        <f t="shared" si="4"/>
        <v>0</v>
      </c>
      <c r="G53" s="128">
        <f t="shared" si="3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124" customFormat="1" ht="16.5" customHeight="1" x14ac:dyDescent="0.25">
      <c r="A54" s="301"/>
      <c r="B54" s="231"/>
      <c r="C54" s="31"/>
      <c r="D54" s="239"/>
      <c r="E54" s="239"/>
      <c r="F54" s="146">
        <f t="shared" si="4"/>
        <v>0</v>
      </c>
      <c r="G54" s="128">
        <f t="shared" si="3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124" customFormat="1" ht="16.5" customHeight="1" x14ac:dyDescent="0.25">
      <c r="A55" s="301"/>
      <c r="B55" s="231"/>
      <c r="C55" s="31"/>
      <c r="D55" s="239"/>
      <c r="E55" s="239"/>
      <c r="F55" s="146">
        <f t="shared" si="4"/>
        <v>0</v>
      </c>
      <c r="G55" s="128">
        <f t="shared" si="3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124" customFormat="1" ht="16.5" customHeight="1" x14ac:dyDescent="0.25">
      <c r="A56" s="301"/>
      <c r="B56" s="231"/>
      <c r="C56" s="31"/>
      <c r="D56" s="239"/>
      <c r="E56" s="239"/>
      <c r="F56" s="146">
        <f t="shared" si="4"/>
        <v>0</v>
      </c>
      <c r="G56" s="128">
        <f t="shared" si="3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124" customFormat="1" ht="16.5" customHeight="1" x14ac:dyDescent="0.25">
      <c r="A57" s="301"/>
      <c r="B57" s="231"/>
      <c r="C57" s="31"/>
      <c r="D57" s="239"/>
      <c r="E57" s="239"/>
      <c r="F57" s="146">
        <f t="shared" si="4"/>
        <v>0</v>
      </c>
      <c r="G57" s="128">
        <f t="shared" si="3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124" customFormat="1" ht="16.5" customHeight="1" x14ac:dyDescent="0.25">
      <c r="A58" s="301"/>
      <c r="B58" s="231"/>
      <c r="C58" s="31"/>
      <c r="D58" s="239"/>
      <c r="E58" s="239"/>
      <c r="F58" s="146">
        <f t="shared" si="4"/>
        <v>0</v>
      </c>
      <c r="G58" s="128">
        <f t="shared" si="3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124" customFormat="1" ht="16.5" customHeight="1" x14ac:dyDescent="0.25">
      <c r="A59" s="301"/>
      <c r="B59" s="231"/>
      <c r="C59" s="31"/>
      <c r="D59" s="239"/>
      <c r="E59" s="239"/>
      <c r="F59" s="146">
        <f t="shared" si="4"/>
        <v>0</v>
      </c>
      <c r="G59" s="128">
        <f t="shared" si="3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124" customFormat="1" ht="16.5" customHeight="1" x14ac:dyDescent="0.25">
      <c r="A60" s="301"/>
      <c r="B60" s="231"/>
      <c r="C60" s="31"/>
      <c r="D60" s="239"/>
      <c r="E60" s="239"/>
      <c r="F60" s="146">
        <f t="shared" si="4"/>
        <v>0</v>
      </c>
      <c r="G60" s="128">
        <f t="shared" si="3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124" customFormat="1" ht="16.5" customHeight="1" x14ac:dyDescent="0.25">
      <c r="A61" s="301"/>
      <c r="B61" s="231"/>
      <c r="C61" s="31"/>
      <c r="D61" s="239"/>
      <c r="E61" s="239"/>
      <c r="F61" s="146">
        <f t="shared" si="4"/>
        <v>0</v>
      </c>
      <c r="G61" s="128">
        <f t="shared" si="3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124" customFormat="1" ht="16.5" customHeight="1" x14ac:dyDescent="0.25">
      <c r="A62" s="301"/>
      <c r="B62" s="231"/>
      <c r="C62" s="31"/>
      <c r="D62" s="239"/>
      <c r="E62" s="239"/>
      <c r="F62" s="146">
        <f t="shared" si="4"/>
        <v>0</v>
      </c>
      <c r="G62" s="128">
        <f t="shared" si="3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124" customFormat="1" ht="16.5" customHeight="1" x14ac:dyDescent="0.25">
      <c r="A63" s="301"/>
      <c r="B63" s="231"/>
      <c r="C63" s="31"/>
      <c r="D63" s="239"/>
      <c r="E63" s="239"/>
      <c r="F63" s="146">
        <f t="shared" si="4"/>
        <v>0</v>
      </c>
      <c r="G63" s="128">
        <f t="shared" si="3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124" customFormat="1" ht="16.5" customHeight="1" x14ac:dyDescent="0.25">
      <c r="A64" s="301"/>
      <c r="B64" s="231"/>
      <c r="C64" s="31"/>
      <c r="D64" s="239"/>
      <c r="E64" s="239"/>
      <c r="F64" s="146">
        <f t="shared" si="4"/>
        <v>0</v>
      </c>
      <c r="G64" s="128">
        <f t="shared" si="3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124" customFormat="1" ht="16.5" customHeight="1" x14ac:dyDescent="0.25">
      <c r="A65" s="301"/>
      <c r="B65" s="231"/>
      <c r="C65" s="31"/>
      <c r="D65" s="239"/>
      <c r="E65" s="239"/>
      <c r="F65" s="146">
        <f t="shared" si="4"/>
        <v>0</v>
      </c>
      <c r="G65" s="128">
        <f t="shared" si="3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116" customFormat="1" ht="16.5" customHeight="1" thickBot="1" x14ac:dyDescent="0.3">
      <c r="A66" s="303"/>
      <c r="B66" s="304"/>
      <c r="C66" s="305"/>
      <c r="D66" s="306"/>
      <c r="E66" s="306"/>
      <c r="F66" s="151">
        <f t="shared" si="4"/>
        <v>0</v>
      </c>
      <c r="G66" s="307">
        <f t="shared" si="3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1"/>
      <c r="K67" s="281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8"/>
      <c r="N68" s="108"/>
      <c r="O68" s="108"/>
      <c r="P68" s="108"/>
      <c r="Q68" s="108"/>
      <c r="R68" s="173"/>
      <c r="S68" s="80"/>
      <c r="T68" s="80"/>
      <c r="U68" s="115"/>
    </row>
    <row r="69" spans="1:21" s="124" customFormat="1" ht="15.75" customHeight="1" x14ac:dyDescent="0.25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0"/>
      <c r="N69" s="110"/>
      <c r="O69" s="110"/>
      <c r="P69" s="110"/>
      <c r="Q69" s="110"/>
      <c r="R69" s="174"/>
      <c r="S69" s="80"/>
      <c r="T69" s="80"/>
      <c r="U69" s="115"/>
    </row>
    <row r="70" spans="1:21" s="124" customFormat="1" ht="15.75" customHeight="1" x14ac:dyDescent="0.25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0"/>
      <c r="N70" s="110"/>
      <c r="O70" s="110"/>
      <c r="P70" s="110"/>
      <c r="Q70" s="110"/>
      <c r="R70" s="174"/>
      <c r="S70" s="80"/>
      <c r="T70" s="80"/>
      <c r="U70" s="115"/>
    </row>
    <row r="71" spans="1:21" s="124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0"/>
      <c r="N71" s="110"/>
      <c r="O71" s="110"/>
      <c r="P71" s="110"/>
      <c r="Q71" s="110"/>
      <c r="R71" s="174"/>
      <c r="S71" s="80"/>
      <c r="T71" s="80"/>
      <c r="U71" s="115"/>
    </row>
    <row r="72" spans="1:21" s="124" customFormat="1" ht="15.75" customHeight="1" x14ac:dyDescent="0.25">
      <c r="A72" s="269" t="s">
        <v>163</v>
      </c>
      <c r="B72" s="183"/>
      <c r="C72" s="184"/>
      <c r="D72" s="184"/>
      <c r="E72" s="172"/>
      <c r="F72" s="172"/>
      <c r="G72" s="184"/>
      <c r="H72" s="184"/>
      <c r="I72" s="184"/>
      <c r="J72" s="283"/>
      <c r="K72" s="283"/>
      <c r="L72" s="258"/>
      <c r="M72" s="110"/>
      <c r="N72" s="110"/>
      <c r="O72" s="110"/>
      <c r="P72" s="110"/>
      <c r="Q72" s="110"/>
      <c r="R72" s="174"/>
      <c r="S72" s="80"/>
      <c r="T72" s="80"/>
      <c r="U72" s="115"/>
    </row>
    <row r="73" spans="1:21" s="124" customFormat="1" ht="15.75" customHeight="1" x14ac:dyDescent="0.25">
      <c r="A73" s="223" t="s">
        <v>106</v>
      </c>
      <c r="B73" s="183"/>
      <c r="C73" s="184"/>
      <c r="D73" s="184"/>
      <c r="E73" s="172"/>
      <c r="F73" s="172"/>
      <c r="G73" s="184"/>
      <c r="H73" s="184"/>
      <c r="I73" s="184"/>
      <c r="J73" s="283"/>
      <c r="K73" s="283"/>
      <c r="L73" s="258"/>
      <c r="M73" s="110"/>
      <c r="N73" s="110"/>
      <c r="O73" s="110"/>
      <c r="P73" s="110"/>
      <c r="Q73" s="110"/>
      <c r="R73" s="174"/>
      <c r="S73" s="80"/>
      <c r="T73" s="80"/>
      <c r="U73" s="115"/>
    </row>
    <row r="74" spans="1:21" s="124" customFormat="1" ht="15.75" customHeight="1" x14ac:dyDescent="0.25">
      <c r="A74" s="223" t="s">
        <v>107</v>
      </c>
      <c r="B74" s="183"/>
      <c r="C74" s="184"/>
      <c r="D74" s="184"/>
      <c r="E74" s="172"/>
      <c r="F74" s="172"/>
      <c r="G74" s="184"/>
      <c r="H74" s="184"/>
      <c r="I74" s="184"/>
      <c r="J74" s="283"/>
      <c r="K74" s="283"/>
      <c r="L74" s="258"/>
      <c r="M74" s="110"/>
      <c r="N74" s="110"/>
      <c r="O74" s="110"/>
      <c r="P74" s="110"/>
      <c r="Q74" s="110"/>
      <c r="R74" s="174"/>
      <c r="S74" s="80"/>
      <c r="T74" s="80"/>
      <c r="U74" s="115"/>
    </row>
    <row r="75" spans="1:21" s="124" customFormat="1" ht="15.75" customHeight="1" x14ac:dyDescent="0.25">
      <c r="A75" s="246" t="s">
        <v>164</v>
      </c>
      <c r="B75" s="186"/>
      <c r="C75" s="186"/>
      <c r="D75" s="186"/>
      <c r="E75" s="186"/>
      <c r="F75" s="186"/>
      <c r="G75" s="186"/>
      <c r="H75" s="186"/>
      <c r="I75" s="184"/>
      <c r="J75" s="283"/>
      <c r="K75" s="283"/>
      <c r="L75" s="258"/>
      <c r="M75" s="110"/>
      <c r="N75" s="110"/>
      <c r="O75" s="110"/>
      <c r="P75" s="110"/>
      <c r="Q75" s="110"/>
      <c r="R75" s="174"/>
      <c r="S75" s="80"/>
      <c r="T75" s="80"/>
      <c r="U75" s="115"/>
    </row>
    <row r="76" spans="1:21" s="124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0"/>
      <c r="N76" s="110"/>
      <c r="O76" s="110"/>
      <c r="P76" s="110"/>
      <c r="Q76" s="110"/>
      <c r="R76" s="174"/>
      <c r="S76" s="80"/>
      <c r="T76" s="80"/>
      <c r="U76" s="115"/>
    </row>
    <row r="77" spans="1:21" s="124" customFormat="1" ht="15.75" customHeight="1" x14ac:dyDescent="0.25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0"/>
      <c r="N77" s="110"/>
      <c r="O77" s="110"/>
      <c r="P77" s="110"/>
      <c r="Q77" s="110"/>
      <c r="R77" s="174"/>
      <c r="S77" s="80"/>
      <c r="T77" s="80"/>
      <c r="U77" s="115"/>
    </row>
    <row r="78" spans="1:21" s="124" customFormat="1" ht="15.75" customHeight="1" x14ac:dyDescent="0.25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0"/>
      <c r="N78" s="110"/>
      <c r="O78" s="110"/>
      <c r="P78" s="110"/>
      <c r="Q78" s="110"/>
      <c r="R78" s="174"/>
      <c r="S78" s="80"/>
      <c r="T78" s="80"/>
      <c r="U78" s="115"/>
    </row>
    <row r="79" spans="1:21" s="124" customFormat="1" ht="15.75" customHeight="1" x14ac:dyDescent="0.25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0"/>
      <c r="N79" s="110"/>
      <c r="O79" s="110"/>
      <c r="P79" s="110"/>
      <c r="Q79" s="110"/>
      <c r="R79" s="174"/>
      <c r="S79" s="80"/>
      <c r="T79" s="80"/>
      <c r="U79" s="115"/>
    </row>
    <row r="80" spans="1:21" s="124" customFormat="1" ht="15.75" customHeight="1" x14ac:dyDescent="0.25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0"/>
      <c r="N80" s="110"/>
      <c r="O80" s="110"/>
      <c r="P80" s="110"/>
      <c r="Q80" s="110"/>
      <c r="R80" s="174"/>
      <c r="S80" s="80"/>
      <c r="T80" s="80"/>
      <c r="U80" s="115"/>
    </row>
    <row r="81" spans="1:21" s="124" customFormat="1" ht="15.75" customHeight="1" x14ac:dyDescent="0.25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0"/>
      <c r="N81" s="110"/>
      <c r="O81" s="110"/>
      <c r="P81" s="110"/>
      <c r="Q81" s="110"/>
      <c r="R81" s="174"/>
      <c r="S81" s="80"/>
      <c r="T81" s="80"/>
      <c r="U81" s="115"/>
    </row>
    <row r="82" spans="1:21" s="124" customFormat="1" ht="15.75" customHeight="1" x14ac:dyDescent="0.25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0"/>
      <c r="N82" s="110"/>
      <c r="O82" s="110"/>
      <c r="P82" s="110"/>
      <c r="Q82" s="110"/>
      <c r="R82" s="174"/>
      <c r="S82" s="80"/>
      <c r="T82" s="80"/>
      <c r="U82" s="115"/>
    </row>
    <row r="83" spans="1:21" s="124" customFormat="1" ht="15.75" customHeight="1" x14ac:dyDescent="0.25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0"/>
      <c r="N83" s="110"/>
      <c r="O83" s="110"/>
      <c r="P83" s="110"/>
      <c r="Q83" s="110"/>
      <c r="R83" s="174"/>
      <c r="S83" s="80"/>
      <c r="T83" s="80"/>
      <c r="U83" s="115"/>
    </row>
    <row r="84" spans="1:21" s="124" customFormat="1" ht="15.75" customHeight="1" x14ac:dyDescent="0.25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0"/>
      <c r="N84" s="110"/>
      <c r="O84" s="110"/>
      <c r="P84" s="110"/>
      <c r="Q84" s="110"/>
      <c r="R84" s="174"/>
      <c r="S84" s="80"/>
      <c r="T84" s="80"/>
      <c r="U84" s="115"/>
    </row>
    <row r="85" spans="1:21" s="124" customFormat="1" ht="15.75" customHeight="1" x14ac:dyDescent="0.25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0"/>
      <c r="N85" s="110"/>
      <c r="O85" s="110"/>
      <c r="P85" s="110"/>
      <c r="Q85" s="110"/>
      <c r="R85" s="174"/>
      <c r="S85" s="80"/>
      <c r="T85" s="80"/>
      <c r="U85" s="115"/>
    </row>
    <row r="86" spans="1:21" s="124" customFormat="1" ht="15.75" customHeight="1" x14ac:dyDescent="0.25">
      <c r="A86" s="223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0"/>
      <c r="N86" s="110"/>
      <c r="O86" s="110"/>
      <c r="P86" s="110"/>
      <c r="Q86" s="110"/>
      <c r="R86" s="174"/>
      <c r="S86" s="80"/>
      <c r="T86" s="80"/>
      <c r="U86" s="115"/>
    </row>
    <row r="87" spans="1:21" s="124" customFormat="1" ht="15.75" customHeight="1" x14ac:dyDescent="0.25">
      <c r="A87" s="223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0"/>
      <c r="N87" s="110"/>
      <c r="O87" s="110"/>
      <c r="P87" s="110"/>
      <c r="Q87" s="110"/>
      <c r="R87" s="174"/>
      <c r="S87" s="80"/>
      <c r="T87" s="80"/>
      <c r="U87" s="115"/>
    </row>
    <row r="88" spans="1:21" s="124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0"/>
      <c r="N88" s="110"/>
      <c r="O88" s="110"/>
      <c r="P88" s="110"/>
      <c r="Q88" s="110"/>
      <c r="R88" s="174"/>
      <c r="S88" s="80"/>
      <c r="T88" s="80"/>
      <c r="U88" s="115"/>
    </row>
    <row r="89" spans="1:21" s="124" customFormat="1" ht="15.75" customHeight="1" x14ac:dyDescent="0.25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124" customFormat="1" ht="15.75" customHeight="1" x14ac:dyDescent="0.25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124" customFormat="1" ht="15.75" customHeight="1" x14ac:dyDescent="0.25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124" customFormat="1" ht="15.75" customHeight="1" x14ac:dyDescent="0.25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124" customFormat="1" ht="15.75" customHeight="1" x14ac:dyDescent="0.25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124" customFormat="1" ht="15.75" customHeight="1" x14ac:dyDescent="0.25">
      <c r="A94" s="224"/>
      <c r="B94" s="109"/>
      <c r="C94" s="110"/>
      <c r="D94" s="110"/>
      <c r="E94" s="79"/>
      <c r="F94" s="79"/>
      <c r="G94" s="110"/>
      <c r="H94" s="110"/>
      <c r="I94" s="110"/>
      <c r="J94" s="286"/>
      <c r="K94" s="286"/>
      <c r="L94" s="110"/>
      <c r="M94" s="110"/>
      <c r="N94" s="110"/>
      <c r="O94" s="110"/>
      <c r="P94" s="110"/>
      <c r="Q94" s="110"/>
      <c r="R94" s="174"/>
      <c r="S94" s="80"/>
      <c r="T94" s="80"/>
      <c r="U94" s="115"/>
    </row>
    <row r="95" spans="1:21" s="124" customFormat="1" ht="15.75" customHeight="1" x14ac:dyDescent="0.25">
      <c r="A95" s="260" t="s">
        <v>161</v>
      </c>
      <c r="B95" s="109"/>
      <c r="C95" s="110"/>
      <c r="D95" s="110"/>
      <c r="E95" s="79"/>
      <c r="F95" s="79"/>
      <c r="G95" s="110"/>
      <c r="H95" s="110"/>
      <c r="I95" s="110"/>
      <c r="J95" s="286"/>
      <c r="K95" s="286"/>
      <c r="L95" s="110"/>
      <c r="M95" s="110"/>
      <c r="N95" s="110"/>
      <c r="O95" s="110"/>
      <c r="P95" s="110"/>
      <c r="Q95" s="110"/>
      <c r="R95" s="174"/>
      <c r="S95" s="80"/>
      <c r="T95" s="80"/>
      <c r="U95" s="115"/>
    </row>
    <row r="96" spans="1:21" s="20" customFormat="1" x14ac:dyDescent="0.25">
      <c r="A96" s="275" t="s">
        <v>156</v>
      </c>
      <c r="B96" s="186"/>
      <c r="C96" s="186"/>
      <c r="D96" s="186"/>
      <c r="E96" s="186"/>
      <c r="F96" s="186"/>
      <c r="G96" s="186"/>
      <c r="H96" s="186"/>
      <c r="I96" s="186"/>
      <c r="J96" s="287"/>
      <c r="K96" s="287"/>
      <c r="L96" s="186"/>
      <c r="M96" s="186"/>
      <c r="N96" s="186"/>
      <c r="O96" s="186"/>
      <c r="P96" s="186"/>
      <c r="Q96" s="186"/>
      <c r="R96" s="266"/>
      <c r="S96" s="262"/>
      <c r="T96" s="262"/>
      <c r="U96" s="185"/>
    </row>
    <row r="97" spans="1:21" s="57" customFormat="1" x14ac:dyDescent="0.25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7"/>
      <c r="S97" s="185"/>
      <c r="T97" s="185"/>
      <c r="U97" s="185"/>
    </row>
    <row r="98" spans="1:21" s="112" customFormat="1" x14ac:dyDescent="0.25">
      <c r="A98" s="226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6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6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7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674" priority="811">
      <formula>ISTEXT($D67)</formula>
    </cfRule>
    <cfRule type="expression" dxfId="673" priority="812">
      <formula>NOT(ISBLANK($D67))</formula>
    </cfRule>
  </conditionalFormatting>
  <conditionalFormatting sqref="E67">
    <cfRule type="expression" dxfId="672" priority="809">
      <formula>ISTEXT($E67)</formula>
    </cfRule>
    <cfRule type="expression" dxfId="671" priority="810">
      <formula>NOT(ISBLANK($E67))</formula>
    </cfRule>
  </conditionalFormatting>
  <conditionalFormatting sqref="G67">
    <cfRule type="expression" dxfId="670" priority="807">
      <formula>ISTEXT($G67)</formula>
    </cfRule>
    <cfRule type="expression" dxfId="669" priority="808">
      <formula>NOT(ISBLANK($G67))</formula>
    </cfRule>
  </conditionalFormatting>
  <conditionalFormatting sqref="I67">
    <cfRule type="expression" dxfId="668" priority="805">
      <formula>ISTEXT($I67)</formula>
    </cfRule>
    <cfRule type="expression" dxfId="667" priority="806">
      <formula>NOT(ISBLANK($I67))</formula>
    </cfRule>
  </conditionalFormatting>
  <conditionalFormatting sqref="H67">
    <cfRule type="expression" dxfId="666" priority="803">
      <formula>ISTEXT($H67)</formula>
    </cfRule>
    <cfRule type="expression" dxfId="665" priority="804">
      <formula>NOT(ISBLANK($H67))</formula>
    </cfRule>
  </conditionalFormatting>
  <conditionalFormatting sqref="J67">
    <cfRule type="expression" dxfId="664" priority="801">
      <formula>ISTEXT($J67)</formula>
    </cfRule>
    <cfRule type="expression" dxfId="663" priority="802">
      <formula>NOT(ISBLANK($J67))</formula>
    </cfRule>
  </conditionalFormatting>
  <conditionalFormatting sqref="K67">
    <cfRule type="expression" dxfId="662" priority="799">
      <formula>ISTEXT($K67)</formula>
    </cfRule>
    <cfRule type="expression" dxfId="661" priority="800">
      <formula>NOT(ISBLANK($K67))</formula>
    </cfRule>
  </conditionalFormatting>
  <conditionalFormatting sqref="L67">
    <cfRule type="expression" dxfId="660" priority="797">
      <formula>ISTEXT($L67)</formula>
    </cfRule>
    <cfRule type="expression" dxfId="659" priority="798">
      <formula>NOT(ISBLANK($L67))</formula>
    </cfRule>
  </conditionalFormatting>
  <conditionalFormatting sqref="M67">
    <cfRule type="expression" dxfId="658" priority="795">
      <formula>ISTEXT($M67)</formula>
    </cfRule>
    <cfRule type="expression" dxfId="657" priority="796">
      <formula>NOT(ISBLANK($M67))</formula>
    </cfRule>
  </conditionalFormatting>
  <conditionalFormatting sqref="N67">
    <cfRule type="expression" dxfId="656" priority="793">
      <formula>ISTEXT($N67)</formula>
    </cfRule>
    <cfRule type="expression" dxfId="655" priority="794">
      <formula>NOT(ISBLANK($N67))</formula>
    </cfRule>
  </conditionalFormatting>
  <conditionalFormatting sqref="O67">
    <cfRule type="expression" dxfId="654" priority="791">
      <formula>ISTEXT($O67)</formula>
    </cfRule>
    <cfRule type="expression" dxfId="653" priority="792">
      <formula>NOT(ISBLANK($O67))</formula>
    </cfRule>
  </conditionalFormatting>
  <conditionalFormatting sqref="P67">
    <cfRule type="expression" dxfId="652" priority="789">
      <formula>ISTEXT($P67)</formula>
    </cfRule>
    <cfRule type="expression" dxfId="651" priority="790">
      <formula>NOT(ISBLANK($P67))</formula>
    </cfRule>
  </conditionalFormatting>
  <conditionalFormatting sqref="Q67">
    <cfRule type="expression" dxfId="650" priority="787">
      <formula>ISTEXT($Q67)</formula>
    </cfRule>
    <cfRule type="expression" dxfId="649" priority="788">
      <formula>NOT(ISBLANK($Q67))</formula>
    </cfRule>
  </conditionalFormatting>
  <conditionalFormatting sqref="R67">
    <cfRule type="expression" dxfId="648" priority="785">
      <formula>ISTEXT($R67)</formula>
    </cfRule>
    <cfRule type="expression" dxfId="647" priority="786">
      <formula>NOT(ISBLANK($R67))</formula>
    </cfRule>
  </conditionalFormatting>
  <conditionalFormatting sqref="S67">
    <cfRule type="expression" dxfId="646" priority="781">
      <formula>ISTEXT($S67)</formula>
    </cfRule>
    <cfRule type="expression" dxfId="645" priority="782">
      <formula>NOT(ISBLANK($S67))</formula>
    </cfRule>
  </conditionalFormatting>
  <conditionalFormatting sqref="T67">
    <cfRule type="expression" dxfId="644" priority="779">
      <formula>ISTEXT($T67)</formula>
    </cfRule>
    <cfRule type="expression" dxfId="643" priority="780">
      <formula>NOT(ISBLANK($T67))</formula>
    </cfRule>
  </conditionalFormatting>
  <conditionalFormatting sqref="D7:E66 H7:T66">
    <cfRule type="expression" dxfId="642" priority="411">
      <formula>NOT(ISBLANK($B7))</formula>
    </cfRule>
  </conditionalFormatting>
  <conditionalFormatting sqref="D7:D66">
    <cfRule type="expression" dxfId="641" priority="409">
      <formula>ISTEXT($D7)</formula>
    </cfRule>
    <cfRule type="expression" dxfId="640" priority="410">
      <formula>NOT(ISBLANK($D7))</formula>
    </cfRule>
  </conditionalFormatting>
  <conditionalFormatting sqref="E7:E66">
    <cfRule type="expression" dxfId="639" priority="407">
      <formula>ISTEXT($E7)</formula>
    </cfRule>
    <cfRule type="expression" dxfId="638" priority="408">
      <formula>NOT(ISBLANK($E7))</formula>
    </cfRule>
  </conditionalFormatting>
  <conditionalFormatting sqref="I7:I66">
    <cfRule type="expression" dxfId="637" priority="405">
      <formula>ISTEXT($I7)</formula>
    </cfRule>
    <cfRule type="expression" dxfId="636" priority="406">
      <formula>NOT(ISBLANK($I7))</formula>
    </cfRule>
  </conditionalFormatting>
  <conditionalFormatting sqref="H7:H66">
    <cfRule type="expression" dxfId="635" priority="403">
      <formula>ISTEXT($H7)</formula>
    </cfRule>
    <cfRule type="expression" dxfId="634" priority="404">
      <formula>NOT(ISBLANK($H7))</formula>
    </cfRule>
  </conditionalFormatting>
  <conditionalFormatting sqref="J7:J66">
    <cfRule type="expression" dxfId="633" priority="401">
      <formula>ISTEXT($J7)</formula>
    </cfRule>
    <cfRule type="expression" dxfId="632" priority="402">
      <formula>NOT(ISBLANK($J7))</formula>
    </cfRule>
  </conditionalFormatting>
  <conditionalFormatting sqref="K7:K66">
    <cfRule type="expression" dxfId="631" priority="399">
      <formula>ISTEXT($K7)</formula>
    </cfRule>
    <cfRule type="expression" dxfId="630" priority="400">
      <formula>NOT(ISBLANK($K7))</formula>
    </cfRule>
  </conditionalFormatting>
  <conditionalFormatting sqref="L7:L66">
    <cfRule type="expression" dxfId="629" priority="397">
      <formula>ISTEXT($L7)</formula>
    </cfRule>
    <cfRule type="expression" dxfId="628" priority="398">
      <formula>NOT(ISBLANK($L7))</formula>
    </cfRule>
  </conditionalFormatting>
  <conditionalFormatting sqref="M7:M66">
    <cfRule type="expression" dxfId="627" priority="395">
      <formula>ISTEXT($M7)</formula>
    </cfRule>
    <cfRule type="expression" dxfId="626" priority="396">
      <formula>NOT(ISBLANK($M7))</formula>
    </cfRule>
  </conditionalFormatting>
  <conditionalFormatting sqref="N7:N66">
    <cfRule type="expression" dxfId="625" priority="393">
      <formula>ISTEXT($N7)</formula>
    </cfRule>
    <cfRule type="expression" dxfId="624" priority="394">
      <formula>NOT(ISBLANK($N7))</formula>
    </cfRule>
  </conditionalFormatting>
  <conditionalFormatting sqref="O7:O66">
    <cfRule type="expression" dxfId="623" priority="391">
      <formula>ISTEXT($O7)</formula>
    </cfRule>
    <cfRule type="expression" dxfId="622" priority="392">
      <formula>NOT(ISBLANK($O7))</formula>
    </cfRule>
  </conditionalFormatting>
  <conditionalFormatting sqref="P7:P66">
    <cfRule type="expression" dxfId="621" priority="389">
      <formula>ISTEXT($P7)</formula>
    </cfRule>
    <cfRule type="expression" dxfId="620" priority="390">
      <formula>NOT(ISBLANK($P7))</formula>
    </cfRule>
  </conditionalFormatting>
  <conditionalFormatting sqref="Q7:Q66">
    <cfRule type="expression" dxfId="619" priority="387">
      <formula>ISTEXT($Q7)</formula>
    </cfRule>
    <cfRule type="expression" dxfId="618" priority="388">
      <formula>NOT(ISBLANK($Q7))</formula>
    </cfRule>
  </conditionalFormatting>
  <conditionalFormatting sqref="R7:R66">
    <cfRule type="expression" dxfId="617" priority="385">
      <formula>ISTEXT($R7)</formula>
    </cfRule>
    <cfRule type="expression" dxfId="616" priority="386">
      <formula>NOT(ISBLANK($R7))</formula>
    </cfRule>
  </conditionalFormatting>
  <conditionalFormatting sqref="S7:S66">
    <cfRule type="expression" dxfId="615" priority="381">
      <formula>ISTEXT($S7)</formula>
    </cfRule>
    <cfRule type="expression" dxfId="614" priority="382">
      <formula>NOT(ISBLANK($S7))</formula>
    </cfRule>
  </conditionalFormatting>
  <conditionalFormatting sqref="T7:T66">
    <cfRule type="expression" dxfId="613" priority="379">
      <formula>ISTEXT($T7)</formula>
    </cfRule>
    <cfRule type="expression" dxfId="612" priority="380">
      <formula>NOT(ISBLANK($T7))</formula>
    </cfRule>
  </conditionalFormatting>
  <conditionalFormatting sqref="C7:C66">
    <cfRule type="containsText" dxfId="611" priority="376" operator="containsText" text="Y">
      <formula>NOT(ISERROR(SEARCH("Y",C7)))</formula>
    </cfRule>
  </conditionalFormatting>
  <conditionalFormatting sqref="G19:G66">
    <cfRule type="expression" dxfId="610" priority="99">
      <formula>OR(ISBLANK($I19),AND(ISBLANK($J19),ISBLANK($K19)))</formula>
    </cfRule>
  </conditionalFormatting>
  <conditionalFormatting sqref="G35:G46">
    <cfRule type="expression" dxfId="609" priority="45">
      <formula>OR(ISBLANK($I35),AND(ISBLANK($J35),ISBLANK($K35)))</formula>
    </cfRule>
  </conditionalFormatting>
  <conditionalFormatting sqref="G7:G18">
    <cfRule type="expression" dxfId="608" priority="1">
      <formula>OR(ISBLANK($I7),AND(ISBLANK($J7),ISBLANK($K7)))</formula>
    </cfRule>
  </conditionalFormatting>
  <conditionalFormatting sqref="F7:F67">
    <cfRule type="expression" dxfId="607" priority="828">
      <formula>OR(ISBLANK($H7),AND(ISBLANK($J7),ISBLANK($K7)))</formula>
    </cfRule>
  </conditionalFormatting>
  <conditionalFormatting sqref="U7:U66">
    <cfRule type="expression" dxfId="606" priority="834">
      <formula>ISTEXT($U7)</formula>
    </cfRule>
    <cfRule type="expression" dxfId="605" priority="835">
      <formula>NOT(ISBLANK($U7))</formula>
    </cfRule>
    <cfRule type="expression" dxfId="604" priority="836">
      <formula>NOT(ISBLANK($B7))</formula>
    </cfRule>
  </conditionalFormatting>
  <pageMargins left="0.25" right="0.25" top="0.75" bottom="0.75" header="0.3" footer="0.3"/>
  <pageSetup scale="8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82"/>
  <sheetViews>
    <sheetView topLeftCell="A31" zoomScaleNormal="100" workbookViewId="0">
      <selection activeCell="K52" sqref="K5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M1" s="44"/>
      <c r="N1" s="44"/>
      <c r="O1" s="44"/>
      <c r="P1" s="44"/>
      <c r="Q1" s="44"/>
    </row>
    <row r="2" spans="1:17" s="46" customFormat="1" ht="15.75" customHeight="1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7"/>
      <c r="M2" s="21"/>
      <c r="N2" s="21"/>
      <c r="O2" s="21"/>
      <c r="P2" s="21"/>
      <c r="Q2" s="21"/>
    </row>
    <row r="3" spans="1:17" s="46" customFormat="1" ht="16.5" customHeight="1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60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53" t="s">
        <v>13</v>
      </c>
      <c r="E5" s="354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 x14ac:dyDescent="0.25">
      <c r="A7" s="292" t="str">
        <f>'Eff Conc.'!A7</f>
        <v>Q3 2012</v>
      </c>
      <c r="B7" s="87">
        <f>'Eff Conc.'!B7</f>
        <v>41100</v>
      </c>
      <c r="C7" s="129" t="str">
        <f>'Eff Conc.'!C7</f>
        <v>N</v>
      </c>
      <c r="D7" s="241">
        <f>'Eff Conc.'!D7</f>
        <v>21.87</v>
      </c>
      <c r="E7" s="241">
        <f>'Eff Conc.'!E7</f>
        <v>32.130000000000003</v>
      </c>
      <c r="F7" s="276">
        <f>IF(OR('Eff Conc.'!F7=0,'Eff Conc.'!F7=""), " ", 'Eff Conc.'!$D7*'Eff Conc.'!F7*3.78)</f>
        <v>2072.6671391999998</v>
      </c>
      <c r="G7" s="276">
        <f>IF(OR('Eff Conc.'!G7=0,'Eff Conc.'!G7=""), " ", 'Eff Conc.'!$D7*'Eff Conc.'!G7*3.78)</f>
        <v>2042.9064431999996</v>
      </c>
      <c r="H7" s="276">
        <f>IF('Eff Conc.'!H7="", " ", 'Eff Conc.'!$D7*'Eff Conc.'!H7*3.78)</f>
        <v>90.935460000000006</v>
      </c>
      <c r="I7" s="276">
        <f>IF('Eff Conc.'!I7="", " ", 'Eff Conc.'!$D7*'Eff Conc.'!I7*3.78)</f>
        <v>61.174764000000003</v>
      </c>
      <c r="J7" s="276">
        <f>IF('Eff Conc.'!J7="", " ", 'Eff Conc.'!$D7*'Eff Conc.'!J7*3.78)</f>
        <v>1975.7795399999998</v>
      </c>
      <c r="K7" s="276">
        <f>IF('Eff Conc.'!K7="", " ", 'Eff Conc.'!$D7*'Eff Conc.'!K7*3.78)</f>
        <v>5.9521391999999995</v>
      </c>
      <c r="L7" s="276">
        <f>IF('Eff Conc.'!L7="", " ", 'Eff Conc.'!$D7*'Eff Conc.'!L7*3.78)</f>
        <v>8.2668600000000012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372.00869999999998</v>
      </c>
      <c r="O7" s="276">
        <f>IF('Eff Conc.'!O7="", " ", 'Eff Conc.'!$D7*'Eff Conc.'!O7*3.78)</f>
        <v>363.74184000000002</v>
      </c>
      <c r="P7" s="276">
        <f>IF('Eff Conc.'!P7="", " ", 'Eff Conc.'!$E7*'Eff Conc.'!P7*3.78)</f>
        <v>522.24101999999993</v>
      </c>
      <c r="Q7" s="293">
        <f>IF('Eff Conc.'!U7="", " ", 'Eff Conc.'!$D7*'Eff Conc.'!U7*3.78)</f>
        <v>107.46917999999999</v>
      </c>
    </row>
    <row r="8" spans="1:17" x14ac:dyDescent="0.25">
      <c r="A8" s="292" t="str">
        <f>'Eff Conc.'!A8</f>
        <v>Q3 2012</v>
      </c>
      <c r="B8" s="87">
        <f>'Eff Conc.'!B8</f>
        <v>41115</v>
      </c>
      <c r="C8" s="129" t="str">
        <f>'Eff Conc.'!C8</f>
        <v>N</v>
      </c>
      <c r="D8" s="241">
        <f>'Eff Conc.'!D8</f>
        <v>21.49</v>
      </c>
      <c r="E8" s="241">
        <f>'Eff Conc.'!E8</f>
        <v>28.71</v>
      </c>
      <c r="F8" s="276">
        <f>IF(OR('Eff Conc.'!F8=0,'Eff Conc.'!F8=""), " ", 'Eff Conc.'!$D8*'Eff Conc.'!F8*3.78)</f>
        <v>2107.1632679999993</v>
      </c>
      <c r="G8" s="276">
        <f>IF(OR('Eff Conc.'!G8=0,'Eff Conc.'!G8=""), " ", 'Eff Conc.'!$D8*'Eff Conc.'!G8*3.78)</f>
        <v>2102.2893359999994</v>
      </c>
      <c r="H8" s="276">
        <f>IF('Eff Conc.'!H8="", " ", 'Eff Conc.'!$D8*'Eff Conc.'!H8*3.78)</f>
        <v>78.795233999999994</v>
      </c>
      <c r="I8" s="276">
        <f>IF('Eff Conc.'!I8="", " ", 'Eff Conc.'!$D8*'Eff Conc.'!I8*3.78)</f>
        <v>73.921301999999983</v>
      </c>
      <c r="J8" s="276">
        <f>IF('Eff Conc.'!J8="", " ", 'Eff Conc.'!$D8*'Eff Conc.'!J8*3.78)</f>
        <v>1982.0656799999995</v>
      </c>
      <c r="K8" s="276">
        <f>IF('Eff Conc.'!K8="", " ", 'Eff Conc.'!$D8*'Eff Conc.'!K8*3.78)</f>
        <v>46.302353999999987</v>
      </c>
      <c r="L8" s="276">
        <f>IF('Eff Conc.'!L8="", " ", 'Eff Conc.'!$D8*'Eff Conc.'!L8*3.78)</f>
        <v>19.495727999999996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365.54489999999998</v>
      </c>
      <c r="O8" s="276">
        <f>IF('Eff Conc.'!O8="", " ", 'Eff Conc.'!$D8*'Eff Conc.'!O8*3.78)</f>
        <v>357.42167999999998</v>
      </c>
      <c r="P8" s="276">
        <f>IF('Eff Conc.'!P8="", " ", 'Eff Conc.'!$E8*'Eff Conc.'!P8*3.78)</f>
        <v>466.65233999999998</v>
      </c>
      <c r="Q8" s="293">
        <f>IF('Eff Conc.'!U8="", " ", 'Eff Conc.'!$D8*'Eff Conc.'!U8*3.78)</f>
        <v>129.97152</v>
      </c>
    </row>
    <row r="9" spans="1:17" x14ac:dyDescent="0.25">
      <c r="A9" s="292" t="str">
        <f>'Eff Conc.'!A9</f>
        <v>Q3 2012</v>
      </c>
      <c r="B9" s="87">
        <f>'Eff Conc.'!B9</f>
        <v>41128</v>
      </c>
      <c r="C9" s="129" t="str">
        <f>'Eff Conc.'!C9</f>
        <v>N</v>
      </c>
      <c r="D9" s="241">
        <f>'Eff Conc.'!D9</f>
        <v>22.1</v>
      </c>
      <c r="E9" s="241">
        <f>'Eff Conc.'!E9</f>
        <v>29.74</v>
      </c>
      <c r="F9" s="276">
        <f>IF(OR('Eff Conc.'!F9=0,'Eff Conc.'!F9=""), " ", 'Eff Conc.'!$D9*'Eff Conc.'!F9*3.78)</f>
        <v>2326.282686</v>
      </c>
      <c r="G9" s="276">
        <f>IF(OR('Eff Conc.'!G9=0,'Eff Conc.'!G9=""), " ", 'Eff Conc.'!$D9*'Eff Conc.'!G9*3.78)</f>
        <v>2323.7765460000001</v>
      </c>
      <c r="H9" s="276">
        <f>IF('Eff Conc.'!H9="", " ", 'Eff Conc.'!$D9*'Eff Conc.'!H9*3.78)</f>
        <v>68.501159999999999</v>
      </c>
      <c r="I9" s="276">
        <f>IF('Eff Conc.'!I9="", " ", 'Eff Conc.'!$D9*'Eff Conc.'!I9*3.78)</f>
        <v>65.995020000000011</v>
      </c>
      <c r="J9" s="276">
        <f>IF('Eff Conc.'!J9="", " ", 'Eff Conc.'!$D9*'Eff Conc.'!J9*3.78)</f>
        <v>2255.5259999999998</v>
      </c>
      <c r="K9" s="276">
        <f>IF('Eff Conc.'!K9="", " ", 'Eff Conc.'!$D9*'Eff Conc.'!K9*3.78)</f>
        <v>2.2555259999999997</v>
      </c>
      <c r="L9" s="276">
        <f>IF('Eff Conc.'!L9="", " ", 'Eff Conc.'!$D9*'Eff Conc.'!L9*3.78)</f>
        <v>8.3538000000000014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359.21339999999998</v>
      </c>
      <c r="O9" s="276">
        <f>IF('Eff Conc.'!O9="", " ", 'Eff Conc.'!$D9*'Eff Conc.'!O9*3.78)</f>
        <v>359.21339999999998</v>
      </c>
      <c r="P9" s="276">
        <f>IF('Eff Conc.'!P9="", " ", 'Eff Conc.'!$E9*'Eff Conc.'!P9*3.78)</f>
        <v>472.15224000000001</v>
      </c>
      <c r="Q9" s="293">
        <f>IF('Eff Conc.'!U9="", " ", 'Eff Conc.'!$D9*'Eff Conc.'!U9*3.78)</f>
        <v>108.5994</v>
      </c>
    </row>
    <row r="10" spans="1:17" ht="15" customHeight="1" x14ac:dyDescent="0.25">
      <c r="A10" s="292" t="str">
        <f>'Eff Conc.'!A10</f>
        <v>Q3 2012</v>
      </c>
      <c r="B10" s="87">
        <f>'Eff Conc.'!B10</f>
        <v>41142</v>
      </c>
      <c r="C10" s="129" t="str">
        <f>'Eff Conc.'!C10</f>
        <v>N</v>
      </c>
      <c r="D10" s="241">
        <f>'Eff Conc.'!D10</f>
        <v>22.65</v>
      </c>
      <c r="E10" s="241">
        <f>'Eff Conc.'!E10</f>
        <v>32.340000000000003</v>
      </c>
      <c r="F10" s="276">
        <f>IF(OR('Eff Conc.'!F10=0,'Eff Conc.'!F10=""), " ", 'Eff Conc.'!$D10*'Eff Conc.'!F10*3.78)</f>
        <v>2536.232391</v>
      </c>
      <c r="G10" s="276">
        <f>IF(OR('Eff Conc.'!G10=0,'Eff Conc.'!G10=""), " ", 'Eff Conc.'!$D10*'Eff Conc.'!G10*3.78)</f>
        <v>2507.9787809999998</v>
      </c>
      <c r="H10" s="276">
        <f>IF('Eff Conc.'!H10="", " ", 'Eff Conc.'!$D10*'Eff Conc.'!H10*3.78)</f>
        <v>59.075729999999986</v>
      </c>
      <c r="I10" s="276">
        <f>IF('Eff Conc.'!I10="", " ", 'Eff Conc.'!$D10*'Eff Conc.'!I10*3.78)</f>
        <v>30.822119999999998</v>
      </c>
      <c r="J10" s="276">
        <f>IF('Eff Conc.'!J10="", " ", 'Eff Conc.'!$D10*'Eff Conc.'!J10*3.78)</f>
        <v>2474.3312999999994</v>
      </c>
      <c r="K10" s="276">
        <f>IF('Eff Conc.'!K10="", " ", 'Eff Conc.'!$D10*'Eff Conc.'!K10*3.78)</f>
        <v>2.8253609999999996</v>
      </c>
      <c r="L10" s="276">
        <f>IF('Eff Conc.'!L10="", " ", 'Eff Conc.'!$D10*'Eff Conc.'!L10*3.78)</f>
        <v>8.5617000000000001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376.71479999999997</v>
      </c>
      <c r="O10" s="276">
        <f>IF('Eff Conc.'!O10="", " ", 'Eff Conc.'!$D10*'Eff Conc.'!O10*3.78)</f>
        <v>376.71479999999997</v>
      </c>
      <c r="P10" s="276">
        <f>IF('Eff Conc.'!P10="", " ", 'Eff Conc.'!$E10*'Eff Conc.'!P10*3.78)</f>
        <v>525.65436</v>
      </c>
      <c r="Q10" s="293">
        <f>IF('Eff Conc.'!U10="", " ", 'Eff Conc.'!$D10*'Eff Conc.'!U10*3.78)</f>
        <v>85.61699999999999</v>
      </c>
    </row>
    <row r="11" spans="1:17" x14ac:dyDescent="0.25">
      <c r="A11" s="292" t="str">
        <f>'Eff Conc.'!A11</f>
        <v>Q3 2012</v>
      </c>
      <c r="B11" s="87">
        <f>'Eff Conc.'!B11</f>
        <v>41158</v>
      </c>
      <c r="C11" s="129" t="str">
        <f>'Eff Conc.'!C11</f>
        <v>N</v>
      </c>
      <c r="D11" s="241">
        <f>'Eff Conc.'!D11</f>
        <v>22.35</v>
      </c>
      <c r="E11" s="241">
        <f>'Eff Conc.'!E11</f>
        <v>28.9</v>
      </c>
      <c r="F11" s="276">
        <f>IF(OR('Eff Conc.'!F11=0,'Eff Conc.'!F11=""), " ", 'Eff Conc.'!$D11*'Eff Conc.'!F11*3.78)</f>
        <v>2347.3601550000003</v>
      </c>
      <c r="G11" s="276">
        <f>IF(OR('Eff Conc.'!G11=0,'Eff Conc.'!G11=""), " ", 'Eff Conc.'!$D11*'Eff Conc.'!G11*3.78)</f>
        <v>2353.2739649999999</v>
      </c>
      <c r="H11" s="276">
        <f>IF('Eff Conc.'!H11="", " ", 'Eff Conc.'!$D11*'Eff Conc.'!H11*3.78)</f>
        <v>64.207080000000005</v>
      </c>
      <c r="I11" s="276">
        <f>IF('Eff Conc.'!I11="", " ", 'Eff Conc.'!$D11*'Eff Conc.'!I11*3.78)</f>
        <v>70.120889999999989</v>
      </c>
      <c r="J11" s="276">
        <f>IF('Eff Conc.'!J11="", " ", 'Eff Conc.'!$D11*'Eff Conc.'!J11*3.78)</f>
        <v>2281.0410000000002</v>
      </c>
      <c r="K11" s="276">
        <f>IF('Eff Conc.'!K11="", " ", 'Eff Conc.'!$D11*'Eff Conc.'!K11*3.78)</f>
        <v>2.1120750000000004</v>
      </c>
      <c r="L11" s="276">
        <f>IF('Eff Conc.'!L11="", " ", 'Eff Conc.'!$D11*'Eff Conc.'!L11*3.78)</f>
        <v>8.4483000000000015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388.62180000000001</v>
      </c>
      <c r="O11" s="276">
        <f>IF('Eff Conc.'!O11="", " ", 'Eff Conc.'!$D11*'Eff Conc.'!O11*3.78)</f>
        <v>388.62180000000001</v>
      </c>
      <c r="P11" s="276">
        <f>IF('Eff Conc.'!P11="", " ", 'Eff Conc.'!$E11*'Eff Conc.'!P11*3.78)</f>
        <v>480.66480000000001</v>
      </c>
      <c r="Q11" s="293">
        <f>IF('Eff Conc.'!U11="", " ", 'Eff Conc.'!$D11*'Eff Conc.'!U11*3.78)</f>
        <v>50.689799999999998</v>
      </c>
    </row>
    <row r="12" spans="1:17" s="17" customFormat="1" x14ac:dyDescent="0.25">
      <c r="A12" s="292" t="str">
        <f>'Eff Conc.'!A12</f>
        <v>Q3 2012</v>
      </c>
      <c r="B12" s="87">
        <f>'Eff Conc.'!B12</f>
        <v>41171</v>
      </c>
      <c r="C12" s="129" t="str">
        <f>'Eff Conc.'!C12</f>
        <v>N</v>
      </c>
      <c r="D12" s="241">
        <f>'Eff Conc.'!D12</f>
        <v>20.73</v>
      </c>
      <c r="E12" s="241">
        <f>'Eff Conc.'!E12</f>
        <v>26.66</v>
      </c>
      <c r="F12" s="276">
        <f>IF(OR('Eff Conc.'!F12=0,'Eff Conc.'!F12=""), " ", 'Eff Conc.'!$D12*'Eff Conc.'!F12*3.78)</f>
        <v>2405.4768611999993</v>
      </c>
      <c r="G12" s="276">
        <f>IF(OR('Eff Conc.'!G12=0,'Eff Conc.'!G12=""), " ", 'Eff Conc.'!$D12*'Eff Conc.'!G12*3.78)</f>
        <v>2403.1260792000003</v>
      </c>
      <c r="H12" s="276">
        <f>IF('Eff Conc.'!H12="", " ", 'Eff Conc.'!$D12*'Eff Conc.'!H12*3.78)</f>
        <v>50.933610000000002</v>
      </c>
      <c r="I12" s="276">
        <f>IF('Eff Conc.'!I12="", " ", 'Eff Conc.'!$D12*'Eff Conc.'!I12*3.78)</f>
        <v>48.582827999999999</v>
      </c>
      <c r="J12" s="276">
        <f>IF('Eff Conc.'!J12="", " ", 'Eff Conc.'!$D12*'Eff Conc.'!J12*3.78)</f>
        <v>2350.7819999999997</v>
      </c>
      <c r="K12" s="276">
        <f>IF('Eff Conc.'!K12="", " ", 'Eff Conc.'!$D12*'Eff Conc.'!K12*3.78)</f>
        <v>3.7612511999999998</v>
      </c>
      <c r="L12" s="276">
        <f>IF('Eff Conc.'!L12="", " ", 'Eff Conc.'!$D12*'Eff Conc.'!L12*3.78)</f>
        <v>7.835939999999999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376.12511999999998</v>
      </c>
      <c r="O12" s="276">
        <f>IF('Eff Conc.'!O12="", " ", 'Eff Conc.'!$D12*'Eff Conc.'!O12*3.78)</f>
        <v>376.12511999999998</v>
      </c>
      <c r="P12" s="276">
        <f>IF('Eff Conc.'!P12="", " ", 'Eff Conc.'!$E12*'Eff Conc.'!P12*3.78)</f>
        <v>463.56407999999993</v>
      </c>
      <c r="Q12" s="293">
        <f>IF('Eff Conc.'!U12="", " ", 'Eff Conc.'!$D12*'Eff Conc.'!U12*3.78)</f>
        <v>47.015639999999998</v>
      </c>
    </row>
    <row r="13" spans="1:17" x14ac:dyDescent="0.25">
      <c r="A13" s="292" t="str">
        <f>'Eff Conc.'!A13</f>
        <v>Q4 2012</v>
      </c>
      <c r="B13" s="87">
        <f>'Eff Conc.'!B13</f>
        <v>41193</v>
      </c>
      <c r="C13" s="129" t="str">
        <f>'Eff Conc.'!C13</f>
        <v>N</v>
      </c>
      <c r="D13" s="241">
        <f>'Eff Conc.'!D13</f>
        <v>21.37</v>
      </c>
      <c r="E13" s="241">
        <f>'Eff Conc.'!E13</f>
        <v>27.18</v>
      </c>
      <c r="F13" s="276">
        <f>IF(OR('Eff Conc.'!F13=0,'Eff Conc.'!F13=""), " ", 'Eff Conc.'!$D13*'Eff Conc.'!F13*3.78)</f>
        <v>2393.5506965999998</v>
      </c>
      <c r="G13" s="276">
        <f>IF(OR('Eff Conc.'!G13=0,'Eff Conc.'!G13=""), " ", 'Eff Conc.'!$D13*'Eff Conc.'!G13*3.78)</f>
        <v>2346.6991085999998</v>
      </c>
      <c r="H13" s="276">
        <f>IF('Eff Conc.'!H13="", " ", 'Eff Conc.'!$D13*'Eff Conc.'!H13*3.78)</f>
        <v>54.929448000000001</v>
      </c>
      <c r="I13" s="276">
        <f>IF('Eff Conc.'!I13="", " ", 'Eff Conc.'!$D13*'Eff Conc.'!I13*3.78)</f>
        <v>8.0778599999999994</v>
      </c>
      <c r="J13" s="276">
        <f>IF('Eff Conc.'!J13="", " ", 'Eff Conc.'!$D13*'Eff Conc.'!J13*3.78)</f>
        <v>2334.5015399999997</v>
      </c>
      <c r="K13" s="276">
        <f>IF('Eff Conc.'!K13="", " ", 'Eff Conc.'!$D13*'Eff Conc.'!K13*3.78)</f>
        <v>4.1197085999999992</v>
      </c>
      <c r="L13" s="276">
        <f>IF('Eff Conc.'!L13="", " ", 'Eff Conc.'!$D13*'Eff Conc.'!L13*3.78)</f>
        <v>8.0778599999999994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371.58155999999997</v>
      </c>
      <c r="O13" s="276">
        <f>IF('Eff Conc.'!O13="", " ", 'Eff Conc.'!$D13*'Eff Conc.'!O13*3.78)</f>
        <v>371.58155999999997</v>
      </c>
      <c r="P13" s="276">
        <f>IF('Eff Conc.'!P13="", " ", 'Eff Conc.'!$E13*'Eff Conc.'!P13*3.78)</f>
        <v>482.87988000000001</v>
      </c>
      <c r="Q13" s="293">
        <f>IF('Eff Conc.'!U13="", " ", 'Eff Conc.'!$D13*'Eff Conc.'!U13*3.78)</f>
        <v>40.389299999999999</v>
      </c>
    </row>
    <row r="14" spans="1:17" x14ac:dyDescent="0.25">
      <c r="A14" s="292" t="str">
        <f>'Eff Conc.'!A14</f>
        <v>Q4 2012</v>
      </c>
      <c r="B14" s="87">
        <f>'Eff Conc.'!B14</f>
        <v>41206</v>
      </c>
      <c r="C14" s="129" t="str">
        <f>'Eff Conc.'!C14</f>
        <v>N</v>
      </c>
      <c r="D14" s="241">
        <f>'Eff Conc.'!D14</f>
        <v>21.48</v>
      </c>
      <c r="E14" s="241">
        <f>'Eff Conc.'!E14</f>
        <v>31.39</v>
      </c>
      <c r="F14" s="276">
        <f>IF(OR('Eff Conc.'!F14=0,'Eff Conc.'!F14=""), " ", 'Eff Conc.'!$D14*'Eff Conc.'!F14*3.78)</f>
        <v>2192.7359664000001</v>
      </c>
      <c r="G14" s="276">
        <f>IF(OR('Eff Conc.'!G14=0,'Eff Conc.'!G14=""), " ", 'Eff Conc.'!$D14*'Eff Conc.'!G14*3.78)</f>
        <v>2194.3598543999997</v>
      </c>
      <c r="H14" s="276">
        <f>IF('Eff Conc.'!H14="", " ", 'Eff Conc.'!$D14*'Eff Conc.'!H14*3.78)</f>
        <v>79.570511999999994</v>
      </c>
      <c r="I14" s="276">
        <f>IF('Eff Conc.'!I14="", " ", 'Eff Conc.'!$D14*'Eff Conc.'!I14*3.78)</f>
        <v>81.194400000000002</v>
      </c>
      <c r="J14" s="276">
        <f>IF('Eff Conc.'!J14="", " ", 'Eff Conc.'!$D14*'Eff Conc.'!J14*3.78)</f>
        <v>2102.93496</v>
      </c>
      <c r="K14" s="276">
        <f>IF('Eff Conc.'!K14="", " ", 'Eff Conc.'!$D14*'Eff Conc.'!K14*3.78)</f>
        <v>10.2304944</v>
      </c>
      <c r="L14" s="276">
        <f>IF('Eff Conc.'!L14="", " ", 'Eff Conc.'!$D14*'Eff Conc.'!L14*3.78)</f>
        <v>8.1194400000000009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381.61367999999999</v>
      </c>
      <c r="O14" s="276">
        <f>IF('Eff Conc.'!O14="", " ", 'Eff Conc.'!$D14*'Eff Conc.'!O14*3.78)</f>
        <v>373.49423999999993</v>
      </c>
      <c r="P14" s="276">
        <f>IF('Eff Conc.'!P14="", " ", 'Eff Conc.'!$E14*'Eff Conc.'!P14*3.78)</f>
        <v>545.80931999999996</v>
      </c>
      <c r="Q14" s="293">
        <f>IF('Eff Conc.'!U14="", " ", 'Eff Conc.'!$D14*'Eff Conc.'!U14*3.78)</f>
        <v>138.03047999999998</v>
      </c>
    </row>
    <row r="15" spans="1:17" ht="15" customHeight="1" x14ac:dyDescent="0.25">
      <c r="A15" s="292" t="str">
        <f>'Eff Conc.'!A15</f>
        <v>Q4 2012</v>
      </c>
      <c r="B15" s="87">
        <f>'Eff Conc.'!B15</f>
        <v>41218</v>
      </c>
      <c r="C15" s="129" t="str">
        <f>'Eff Conc.'!C15</f>
        <v>N</v>
      </c>
      <c r="D15" s="241">
        <f>'Eff Conc.'!D15</f>
        <v>20.51</v>
      </c>
      <c r="E15" s="241">
        <f>'Eff Conc.'!E15</f>
        <v>24.37</v>
      </c>
      <c r="F15" s="276">
        <f>IF(OR('Eff Conc.'!F15=0,'Eff Conc.'!F15=""), " ", 'Eff Conc.'!$D15*'Eff Conc.'!F15*3.78)</f>
        <v>2150.7762275999999</v>
      </c>
      <c r="G15" s="276">
        <f>IF(OR('Eff Conc.'!G15=0,'Eff Conc.'!G15=""), " ", 'Eff Conc.'!$D15*'Eff Conc.'!G15*3.78)</f>
        <v>2119.7651076000002</v>
      </c>
      <c r="H15" s="276">
        <f>IF('Eff Conc.'!H15="", " ", 'Eff Conc.'!$D15*'Eff Conc.'!H15*3.78)</f>
        <v>131.79726000000002</v>
      </c>
      <c r="I15" s="276">
        <f>IF('Eff Conc.'!I15="", " ", 'Eff Conc.'!$D15*'Eff Conc.'!I15*3.78)</f>
        <v>100.78614</v>
      </c>
      <c r="J15" s="276">
        <f>IF('Eff Conc.'!J15="", " ", 'Eff Conc.'!$D15*'Eff Conc.'!J15*3.78)</f>
        <v>1984.7116800000001</v>
      </c>
      <c r="K15" s="276">
        <f>IF('Eff Conc.'!K15="", " ", 'Eff Conc.'!$D15*'Eff Conc.'!K15*3.78)</f>
        <v>34.267287600000003</v>
      </c>
      <c r="L15" s="276">
        <f>IF('Eff Conc.'!L15="", " ", 'Eff Conc.'!$D15*'Eff Conc.'!L15*3.78)</f>
        <v>7.7527800000000004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356.62788</v>
      </c>
      <c r="O15" s="276">
        <f>IF('Eff Conc.'!O15="", " ", 'Eff Conc.'!$D15*'Eff Conc.'!O15*3.78)</f>
        <v>348.87509999999997</v>
      </c>
      <c r="P15" s="276">
        <f>IF('Eff Conc.'!P15="", " ", 'Eff Conc.'!$E15*'Eff Conc.'!P15*3.78)</f>
        <v>396.10997999999995</v>
      </c>
      <c r="Q15" s="293">
        <f>IF('Eff Conc.'!U15="", " ", 'Eff Conc.'!$D15*'Eff Conc.'!U15*3.78)</f>
        <v>263.59452000000005</v>
      </c>
    </row>
    <row r="16" spans="1:17" x14ac:dyDescent="0.25">
      <c r="A16" s="292" t="str">
        <f>'Eff Conc.'!A16</f>
        <v>Q4 2012</v>
      </c>
      <c r="B16" s="87">
        <f>'Eff Conc.'!B16</f>
        <v>41233</v>
      </c>
      <c r="C16" s="129" t="str">
        <f>'Eff Conc.'!C16</f>
        <v>N</v>
      </c>
      <c r="D16" s="241">
        <f>'Eff Conc.'!D16</f>
        <v>19.36</v>
      </c>
      <c r="E16" s="241">
        <f>'Eff Conc.'!E16</f>
        <v>26.08</v>
      </c>
      <c r="F16" s="276">
        <f>IF(OR('Eff Conc.'!F16=0,'Eff Conc.'!F16=""), " ", 'Eff Conc.'!$D16*'Eff Conc.'!F16*3.78)</f>
        <v>2226.159936</v>
      </c>
      <c r="G16" s="276">
        <f>IF(OR('Eff Conc.'!G16=0,'Eff Conc.'!G16=""), " ", 'Eff Conc.'!$D16*'Eff Conc.'!G16*3.78)</f>
        <v>2204.205696</v>
      </c>
      <c r="H16" s="276">
        <f>IF('Eff Conc.'!H16="", " ", 'Eff Conc.'!$D16*'Eff Conc.'!H16*3.78)</f>
        <v>102.45312</v>
      </c>
      <c r="I16" s="276">
        <f>IF('Eff Conc.'!I16="", " ", 'Eff Conc.'!$D16*'Eff Conc.'!I16*3.78)</f>
        <v>80.49888</v>
      </c>
      <c r="J16" s="276">
        <f>IF('Eff Conc.'!J16="", " ", 'Eff Conc.'!$D16*'Eff Conc.'!J16*3.78)</f>
        <v>2107.6070399999999</v>
      </c>
      <c r="K16" s="276">
        <f>IF('Eff Conc.'!K16="", " ", 'Eff Conc.'!$D16*'Eff Conc.'!K16*3.78)</f>
        <v>16.099775999999999</v>
      </c>
      <c r="L16" s="276">
        <f>IF('Eff Conc.'!L16="", " ", 'Eff Conc.'!$D16*'Eff Conc.'!L16*3.78)</f>
        <v>7.3180799999999993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321.99552</v>
      </c>
      <c r="O16" s="276">
        <f>IF('Eff Conc.'!O16="", " ", 'Eff Conc.'!$D16*'Eff Conc.'!O16*3.78)</f>
        <v>314.67743999999993</v>
      </c>
      <c r="P16" s="276">
        <f>IF('Eff Conc.'!P16="", " ", 'Eff Conc.'!$E16*'Eff Conc.'!P16*3.78)</f>
        <v>423.90431999999993</v>
      </c>
      <c r="Q16" s="293">
        <f>IF('Eff Conc.'!U16="", " ", 'Eff Conc.'!$D16*'Eff Conc.'!U16*3.78)</f>
        <v>160.99776</v>
      </c>
    </row>
    <row r="17" spans="1:17" x14ac:dyDescent="0.25">
      <c r="A17" s="292" t="str">
        <f>'Eff Conc.'!A17</f>
        <v>Q4 2012</v>
      </c>
      <c r="B17" s="87">
        <f>'Eff Conc.'!B17</f>
        <v>41246</v>
      </c>
      <c r="C17" s="129" t="str">
        <f>'Eff Conc.'!C17</f>
        <v>N</v>
      </c>
      <c r="D17" s="241">
        <f>'Eff Conc.'!D17</f>
        <v>25.99</v>
      </c>
      <c r="E17" s="241">
        <f>'Eff Conc.'!E17</f>
        <v>32.72</v>
      </c>
      <c r="F17" s="276">
        <f>IF(OR('Eff Conc.'!F17=0,'Eff Conc.'!F17=""), " ", 'Eff Conc.'!$D17*'Eff Conc.'!F17*3.78)</f>
        <v>2243.8518479999998</v>
      </c>
      <c r="G17" s="276">
        <f>IF(OR('Eff Conc.'!G17=0,'Eff Conc.'!G17=""), " ", 'Eff Conc.'!$D17*'Eff Conc.'!G17*3.78)</f>
        <v>2224.2034079999999</v>
      </c>
      <c r="H17" s="276">
        <f>IF('Eff Conc.'!H17="", " ", 'Eff Conc.'!$D17*'Eff Conc.'!H17*3.78)</f>
        <v>176.83595999999997</v>
      </c>
      <c r="I17" s="276">
        <f>IF('Eff Conc.'!I17="", " ", 'Eff Conc.'!$D17*'Eff Conc.'!I17*3.78)</f>
        <v>157.18752000000001</v>
      </c>
      <c r="J17" s="276">
        <f>IF('Eff Conc.'!J17="", " ", 'Eff Conc.'!$D17*'Eff Conc.'!J17*3.78)</f>
        <v>2013.9650999999997</v>
      </c>
      <c r="K17" s="276">
        <f>IF('Eff Conc.'!K17="", " ", 'Eff Conc.'!$D17*'Eff Conc.'!K17*3.78)</f>
        <v>53.050787999999997</v>
      </c>
      <c r="L17" s="276">
        <f>IF('Eff Conc.'!L17="", " ", 'Eff Conc.'!$D17*'Eff Conc.'!L17*3.78)</f>
        <v>39.296880000000002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255.42971999999997</v>
      </c>
      <c r="O17" s="276">
        <f>IF('Eff Conc.'!O17="", " ", 'Eff Conc.'!$D17*'Eff Conc.'!O17*3.78)</f>
        <v>255.42971999999997</v>
      </c>
      <c r="P17" s="276">
        <f>IF('Eff Conc.'!P17="", " ", 'Eff Conc.'!$E17*'Eff Conc.'!P17*3.78)</f>
        <v>284.46767999999992</v>
      </c>
      <c r="Q17" s="293">
        <f>IF('Eff Conc.'!U17="", " ", 'Eff Conc.'!$D17*'Eff Conc.'!U17*3.78)</f>
        <v>225.95705999999996</v>
      </c>
    </row>
    <row r="18" spans="1:17" x14ac:dyDescent="0.25">
      <c r="A18" s="292" t="str">
        <f>'Eff Conc.'!A18</f>
        <v>Q4 2012</v>
      </c>
      <c r="B18" s="87">
        <f>'Eff Conc.'!B18</f>
        <v>41261</v>
      </c>
      <c r="C18" s="129" t="str">
        <f>'Eff Conc.'!C18</f>
        <v>N</v>
      </c>
      <c r="D18" s="241">
        <f>'Eff Conc.'!D18</f>
        <v>20.22</v>
      </c>
      <c r="E18" s="241">
        <f>'Eff Conc.'!E18</f>
        <v>28.14</v>
      </c>
      <c r="F18" s="276">
        <f>IF(OR('Eff Conc.'!F18=0,'Eff Conc.'!F18=""), " ", 'Eff Conc.'!$D18*'Eff Conc.'!F18*3.78)</f>
        <v>2058.8380092000002</v>
      </c>
      <c r="G18" s="276">
        <f>IF(OR('Eff Conc.'!G18=0,'Eff Conc.'!G18=""), " ", 'Eff Conc.'!$D18*'Eff Conc.'!G18*3.78)</f>
        <v>2074.8886451999997</v>
      </c>
      <c r="H18" s="276">
        <f>IF('Eff Conc.'!H18="", " ", 'Eff Conc.'!$D18*'Eff Conc.'!H18*3.78)</f>
        <v>68.024123999999986</v>
      </c>
      <c r="I18" s="276">
        <f>IF('Eff Conc.'!I18="", " ", 'Eff Conc.'!$D18*'Eff Conc.'!I18*3.78)</f>
        <v>84.074759999999998</v>
      </c>
      <c r="J18" s="276">
        <f>IF('Eff Conc.'!J18="", " ", 'Eff Conc.'!$D18*'Eff Conc.'!J18*3.78)</f>
        <v>1987.2216000000001</v>
      </c>
      <c r="K18" s="276">
        <f>IF('Eff Conc.'!K18="", " ", 'Eff Conc.'!$D18*'Eff Conc.'!K18*3.78)</f>
        <v>3.5922851999999996</v>
      </c>
      <c r="L18" s="276">
        <f>IF('Eff Conc.'!L18="", " ", 'Eff Conc.'!$D18*'Eff Conc.'!L18*3.78)</f>
        <v>7.6431599999999991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282.79691999999994</v>
      </c>
      <c r="O18" s="276">
        <f>IF('Eff Conc.'!O18="", " ", 'Eff Conc.'!$D18*'Eff Conc.'!O18*3.78)</f>
        <v>275.15375999999998</v>
      </c>
      <c r="P18" s="276">
        <f>IF('Eff Conc.'!P18="", " ", 'Eff Conc.'!$E18*'Eff Conc.'!P18*3.78)</f>
        <v>382.92912000000001</v>
      </c>
      <c r="Q18" s="293">
        <f>IF('Eff Conc.'!U18="", " ", 'Eff Conc.'!$D18*'Eff Conc.'!U18*3.78)</f>
        <v>76.431599999999989</v>
      </c>
    </row>
    <row r="19" spans="1:17" x14ac:dyDescent="0.25">
      <c r="A19" s="292" t="str">
        <f>'Eff Conc.'!A19</f>
        <v>Q1  2013</v>
      </c>
      <c r="B19" s="87">
        <f>'Eff Conc.'!B19</f>
        <v>41281</v>
      </c>
      <c r="C19" s="129" t="str">
        <f>'Eff Conc.'!C19</f>
        <v>N</v>
      </c>
      <c r="D19" s="241">
        <f>'Eff Conc.'!D19</f>
        <v>21.27</v>
      </c>
      <c r="E19" s="241">
        <f>'Eff Conc.'!E19</f>
        <v>28.78</v>
      </c>
      <c r="F19" s="276">
        <f>IF(OR('Eff Conc.'!F19=0,'Eff Conc.'!F19=""), " ", 'Eff Conc.'!$D19*'Eff Conc.'!F19*3.78)</f>
        <v>1916.9915057999999</v>
      </c>
      <c r="G19" s="276">
        <f>IF(OR('Eff Conc.'!G19=0,'Eff Conc.'!G19=""), " ", 'Eff Conc.'!$D19*'Eff Conc.'!G19*3.78)</f>
        <v>1901.7153917999997</v>
      </c>
      <c r="H19" s="276">
        <f>IF('Eff Conc.'!H19="", " ", 'Eff Conc.'!$D19*'Eff Conc.'!H19*3.78)</f>
        <v>65.928491999999991</v>
      </c>
      <c r="I19" s="276">
        <f>IF('Eff Conc.'!I19="", " ", 'Eff Conc.'!$D19*'Eff Conc.'!I19*3.78)</f>
        <v>50.652377999999999</v>
      </c>
      <c r="J19" s="276">
        <f>IF('Eff Conc.'!J19="", " ", 'Eff Conc.'!$D19*'Eff Conc.'!J19*3.78)</f>
        <v>1849.2137999999998</v>
      </c>
      <c r="K19" s="276">
        <f>IF('Eff Conc.'!K19="", " ", 'Eff Conc.'!$D19*'Eff Conc.'!K19*3.78)</f>
        <v>1.8492137999999998</v>
      </c>
      <c r="L19" s="276">
        <f>IF('Eff Conc.'!L19="", " ", 'Eff Conc.'!$D19*'Eff Conc.'!L19*3.78)</f>
        <v>8.0400600000000004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257.28192000000001</v>
      </c>
      <c r="O19" s="276">
        <f>IF('Eff Conc.'!O19="", " ", 'Eff Conc.'!$D19*'Eff Conc.'!O19*3.78)</f>
        <v>273.36203999999998</v>
      </c>
      <c r="P19" s="276">
        <f>IF('Eff Conc.'!P19="", " ", 'Eff Conc.'!$E19*'Eff Conc.'!P19*3.78)</f>
        <v>326.36520000000002</v>
      </c>
      <c r="Q19" s="293">
        <f>IF('Eff Conc.'!U19="", " ", 'Eff Conc.'!$D19*'Eff Conc.'!U19*3.78)</f>
        <v>80.400599999999997</v>
      </c>
    </row>
    <row r="20" spans="1:17" x14ac:dyDescent="0.25">
      <c r="A20" s="292" t="str">
        <f>'Eff Conc.'!A20</f>
        <v>Q1 2013</v>
      </c>
      <c r="B20" s="87">
        <f>'Eff Conc.'!B20</f>
        <v>41298</v>
      </c>
      <c r="C20" s="129" t="str">
        <f>'Eff Conc.'!C20</f>
        <v>N</v>
      </c>
      <c r="D20" s="241">
        <f>'Eff Conc.'!D20</f>
        <v>18.62</v>
      </c>
      <c r="E20" s="241">
        <f>'Eff Conc.'!E20</f>
        <v>23.62</v>
      </c>
      <c r="F20" s="276">
        <f>IF(OR('Eff Conc.'!F20=0,'Eff Conc.'!F20=""), " ", 'Eff Conc.'!$D20*'Eff Conc.'!F20*3.78)</f>
        <v>2141.7729480000003</v>
      </c>
      <c r="G20" s="276">
        <f>IF(OR('Eff Conc.'!G20=0,'Eff Conc.'!G20=""), " ", 'Eff Conc.'!$D20*'Eff Conc.'!G20*3.78)</f>
        <v>2157.9611760000003</v>
      </c>
      <c r="H20" s="276">
        <f>IF('Eff Conc.'!H20="", " ", 'Eff Conc.'!$D20*'Eff Conc.'!H20*3.78)</f>
        <v>28.15344</v>
      </c>
      <c r="I20" s="276">
        <f>IF('Eff Conc.'!I20="", " ", 'Eff Conc.'!$D20*'Eff Conc.'!I20*3.78)</f>
        <v>44.341667999999999</v>
      </c>
      <c r="J20" s="276">
        <f>IF('Eff Conc.'!J20="", " ", 'Eff Conc.'!$D20*'Eff Conc.'!J20*3.78)</f>
        <v>2111.5079999999998</v>
      </c>
      <c r="K20" s="276">
        <f>IF('Eff Conc.'!K20="", " ", 'Eff Conc.'!$D20*'Eff Conc.'!K20*3.78)</f>
        <v>2.1115079999999997</v>
      </c>
      <c r="L20" s="276">
        <f>IF('Eff Conc.'!L20="", " ", 'Eff Conc.'!$D20*'Eff Conc.'!L20*3.78)</f>
        <v>11.261376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295.61112000000003</v>
      </c>
      <c r="O20" s="276">
        <f>IF('Eff Conc.'!O20="", " ", 'Eff Conc.'!$D20*'Eff Conc.'!O20*3.78)</f>
        <v>295.61112000000003</v>
      </c>
      <c r="P20" s="276">
        <f>IF('Eff Conc.'!P20="", " ", 'Eff Conc.'!$E20*'Eff Conc.'!P20*3.78)</f>
        <v>374.99112000000002</v>
      </c>
      <c r="Q20" s="293">
        <f>IF('Eff Conc.'!U20="", " ", 'Eff Conc.'!$D20*'Eff Conc.'!U20*3.78)</f>
        <v>70.383600000000001</v>
      </c>
    </row>
    <row r="21" spans="1:17" ht="15" customHeight="1" x14ac:dyDescent="0.25">
      <c r="A21" s="292" t="str">
        <f>'Eff Conc.'!A21</f>
        <v>Q1 2013</v>
      </c>
      <c r="B21" s="87">
        <f>'Eff Conc.'!B21</f>
        <v>41310</v>
      </c>
      <c r="C21" s="129" t="str">
        <f>'Eff Conc.'!C21</f>
        <v>N</v>
      </c>
      <c r="D21" s="241">
        <f>'Eff Conc.'!D21</f>
        <v>18.63</v>
      </c>
      <c r="E21" s="241">
        <f>'Eff Conc.'!E21</f>
        <v>23.64</v>
      </c>
      <c r="F21" s="276">
        <f>IF(OR('Eff Conc.'!F21=0,'Eff Conc.'!F21=""), " ", 'Eff Conc.'!$D21*'Eff Conc.'!F21*3.78)</f>
        <v>2607.9861275999997</v>
      </c>
      <c r="G21" s="276">
        <f>IF(OR('Eff Conc.'!G21=0,'Eff Conc.'!G21=""), " ", 'Eff Conc.'!$D21*'Eff Conc.'!G21*3.78)</f>
        <v>2589.6765635999996</v>
      </c>
      <c r="H21" s="276">
        <f>IF('Eff Conc.'!H21="", " ", 'Eff Conc.'!$D21*'Eff Conc.'!H21*3.78)</f>
        <v>70.421399999999991</v>
      </c>
      <c r="I21" s="276">
        <f>IF('Eff Conc.'!I21="", " ", 'Eff Conc.'!$D21*'Eff Conc.'!I21*3.78)</f>
        <v>52.111835999999997</v>
      </c>
      <c r="J21" s="276">
        <f>IF('Eff Conc.'!J21="", " ", 'Eff Conc.'!$D21*'Eff Conc.'!J21*3.78)</f>
        <v>2535.1703999999995</v>
      </c>
      <c r="K21" s="276">
        <f>IF('Eff Conc.'!K21="", " ", 'Eff Conc.'!$D21*'Eff Conc.'!K21*3.78)</f>
        <v>2.3943276</v>
      </c>
      <c r="L21" s="276">
        <f>IF('Eff Conc.'!L21="", " ", 'Eff Conc.'!$D21*'Eff Conc.'!L21*3.78)</f>
        <v>11.267423999999998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295.76987999999994</v>
      </c>
      <c r="O21" s="276">
        <f>IF('Eff Conc.'!O21="", " ", 'Eff Conc.'!$D21*'Eff Conc.'!O21*3.78)</f>
        <v>295.76987999999994</v>
      </c>
      <c r="P21" s="276">
        <f>IF('Eff Conc.'!P21="", " ", 'Eff Conc.'!$E21*'Eff Conc.'!P21*3.78)</f>
        <v>366.37271999999996</v>
      </c>
      <c r="Q21" s="293">
        <f>IF('Eff Conc.'!U21="", " ", 'Eff Conc.'!$D21*'Eff Conc.'!U21*3.78)</f>
        <v>70.421399999999991</v>
      </c>
    </row>
    <row r="22" spans="1:17" x14ac:dyDescent="0.25">
      <c r="A22" s="292" t="str">
        <f>'Eff Conc.'!A22</f>
        <v>Q1 2013</v>
      </c>
      <c r="B22" s="87">
        <f>'Eff Conc.'!B22</f>
        <v>41312</v>
      </c>
      <c r="C22" s="129" t="str">
        <f>'Eff Conc.'!C22</f>
        <v>Y</v>
      </c>
      <c r="D22" s="241">
        <f>'Eff Conc.'!D22</f>
        <v>18.88</v>
      </c>
      <c r="E22" s="241">
        <f>'Eff Conc.'!E22</f>
        <v>24.96</v>
      </c>
      <c r="F22" s="276">
        <f>IF(OR('Eff Conc.'!F22=0,'Eff Conc.'!F22=""), " ", 'Eff Conc.'!$D22*'Eff Conc.'!F22*3.78)</f>
        <v>2205.7926911999994</v>
      </c>
      <c r="G22" s="276">
        <f>IF(OR('Eff Conc.'!G22=0,'Eff Conc.'!G22=""), " ", 'Eff Conc.'!$D22*'Eff Conc.'!G22*3.78)</f>
        <v>2212.9293311999995</v>
      </c>
      <c r="H22" s="276">
        <f>IF('Eff Conc.'!H22="", " ", 'Eff Conc.'!$D22*'Eff Conc.'!H22*3.78)</f>
        <v>62.802431999999996</v>
      </c>
      <c r="I22" s="276">
        <f>IF('Eff Conc.'!I22="", " ", 'Eff Conc.'!$D22*'Eff Conc.'!I22*3.78)</f>
        <v>69.939071999999982</v>
      </c>
      <c r="J22" s="276">
        <f>IF('Eff Conc.'!J22="", " ", 'Eff Conc.'!$D22*'Eff Conc.'!J22*3.78)</f>
        <v>2140.9919999999997</v>
      </c>
      <c r="K22" s="276">
        <f>IF('Eff Conc.'!K22="", " ", 'Eff Conc.'!$D22*'Eff Conc.'!K22*3.78)</f>
        <v>1.9982591999999999</v>
      </c>
      <c r="L22" s="276">
        <f>IF('Eff Conc.'!L22="", " ", 'Eff Conc.'!$D22*'Eff Conc.'!L22*3.78)</f>
        <v>9.2776320000000005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271.19232</v>
      </c>
      <c r="O22" s="276">
        <f>IF('Eff Conc.'!O22="", " ", 'Eff Conc.'!$D22*'Eff Conc.'!O22*3.78)</f>
        <v>278.32895999999994</v>
      </c>
      <c r="P22" s="276">
        <f>IF('Eff Conc.'!P22="", " ", 'Eff Conc.'!$E22*'Eff Conc.'!P22*3.78)</f>
        <v>386.83007999999995</v>
      </c>
      <c r="Q22" s="293">
        <f>IF('Eff Conc.'!U22="", " ", 'Eff Conc.'!$D22*'Eff Conc.'!U22*3.78)</f>
        <v>71.366399999999999</v>
      </c>
    </row>
    <row r="23" spans="1:17" x14ac:dyDescent="0.25">
      <c r="A23" s="292" t="str">
        <f>'Eff Conc.'!A23</f>
        <v>Q1 2013</v>
      </c>
      <c r="B23" s="87">
        <f>'Eff Conc.'!B23</f>
        <v>41324</v>
      </c>
      <c r="C23" s="129" t="str">
        <f>'Eff Conc.'!C23</f>
        <v>N</v>
      </c>
      <c r="D23" s="241">
        <f>'Eff Conc.'!D23</f>
        <v>18.84</v>
      </c>
      <c r="E23" s="241">
        <f>'Eff Conc.'!E23</f>
        <v>24.84</v>
      </c>
      <c r="F23" s="276">
        <f>IF(OR('Eff Conc.'!F23=0,'Eff Conc.'!F23=""), " ", 'Eff Conc.'!$D23*'Eff Conc.'!F23*3.78)</f>
        <v>2096.2906272</v>
      </c>
      <c r="G23" s="276">
        <f>IF(OR('Eff Conc.'!G23=0,'Eff Conc.'!G23=""), " ", 'Eff Conc.'!$D23*'Eff Conc.'!G23*3.78)</f>
        <v>2089.8812591999999</v>
      </c>
      <c r="H23" s="276">
        <f>IF('Eff Conc.'!H23="", " ", 'Eff Conc.'!$D23*'Eff Conc.'!H23*3.78)</f>
        <v>29.198231999999997</v>
      </c>
      <c r="I23" s="276">
        <f>IF('Eff Conc.'!I23="", " ", 'Eff Conc.'!$D23*'Eff Conc.'!I23*3.78)</f>
        <v>22.788864</v>
      </c>
      <c r="J23" s="276">
        <f>IF('Eff Conc.'!J23="", " ", 'Eff Conc.'!$D23*'Eff Conc.'!J23*3.78)</f>
        <v>2065.2408</v>
      </c>
      <c r="K23" s="276">
        <f>IF('Eff Conc.'!K23="", " ", 'Eff Conc.'!$D23*'Eff Conc.'!K23*3.78)</f>
        <v>1.8515952</v>
      </c>
      <c r="L23" s="276">
        <f>IF('Eff Conc.'!L23="", " ", 'Eff Conc.'!$D23*'Eff Conc.'!L23*3.78)</f>
        <v>17.091647999999996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277.73928000000001</v>
      </c>
      <c r="O23" s="276">
        <f>IF('Eff Conc.'!O23="", " ", 'Eff Conc.'!$D23*'Eff Conc.'!O23*3.78)</f>
        <v>242.13167999999999</v>
      </c>
      <c r="P23" s="276">
        <f>IF('Eff Conc.'!P23="", " ", 'Eff Conc.'!$E23*'Eff Conc.'!P23*3.78)</f>
        <v>384.97031999999996</v>
      </c>
      <c r="Q23" s="293">
        <f>IF('Eff Conc.'!U23="", " ", 'Eff Conc.'!$D23*'Eff Conc.'!U23*3.78)</f>
        <v>71.215199999999996</v>
      </c>
    </row>
    <row r="24" spans="1:17" x14ac:dyDescent="0.25">
      <c r="A24" s="292" t="str">
        <f>'Eff Conc.'!A24</f>
        <v>Q1 2013</v>
      </c>
      <c r="B24" s="87">
        <f>'Eff Conc.'!B24</f>
        <v>41325</v>
      </c>
      <c r="C24" s="129" t="str">
        <f>'Eff Conc.'!C24</f>
        <v>y</v>
      </c>
      <c r="D24" s="241">
        <f>'Eff Conc.'!D24</f>
        <v>18.09</v>
      </c>
      <c r="E24" s="241">
        <f>'Eff Conc.'!E24</f>
        <v>26.75</v>
      </c>
      <c r="F24" s="276">
        <f>IF(OR('Eff Conc.'!F24=0,'Eff Conc.'!F24=""), " ", 'Eff Conc.'!$D24*'Eff Conc.'!F24*3.78)</f>
        <v>2172.7124747999997</v>
      </c>
      <c r="G24" s="276">
        <f>IF(OR('Eff Conc.'!G24=0,'Eff Conc.'!G24=""), " ", 'Eff Conc.'!$D24*'Eff Conc.'!G24*3.78)</f>
        <v>2151.5146128000001</v>
      </c>
      <c r="H24" s="276">
        <f>IF('Eff Conc.'!H24="", " ", 'Eff Conc.'!$D24*'Eff Conc.'!H24*3.78)</f>
        <v>51.285149999999994</v>
      </c>
      <c r="I24" s="276">
        <f>IF('Eff Conc.'!I24="", " ", 'Eff Conc.'!$D24*'Eff Conc.'!I24*3.78)</f>
        <v>30.087287999999997</v>
      </c>
      <c r="J24" s="276">
        <f>IF('Eff Conc.'!J24="", " ", 'Eff Conc.'!$D24*'Eff Conc.'!J24*3.78)</f>
        <v>2119.7861999999996</v>
      </c>
      <c r="K24" s="276">
        <f>IF('Eff Conc.'!K24="", " ", 'Eff Conc.'!$D24*'Eff Conc.'!K24*3.78)</f>
        <v>1.6411247999999998</v>
      </c>
      <c r="L24" s="276">
        <f>IF('Eff Conc.'!L24="", " ", 'Eff Conc.'!$D24*'Eff Conc.'!L24*3.78)</f>
        <v>21.881664000000001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253.00674000000001</v>
      </c>
      <c r="O24" s="276">
        <f>IF('Eff Conc.'!O24="", " ", 'Eff Conc.'!$D24*'Eff Conc.'!O24*3.78)</f>
        <v>273.52080000000001</v>
      </c>
      <c r="P24" s="276">
        <f>IF('Eff Conc.'!P24="", " ", 'Eff Conc.'!$E24*'Eff Conc.'!P24*3.78)</f>
        <v>424.68299999999999</v>
      </c>
      <c r="Q24" s="293">
        <f>IF('Eff Conc.'!U24="", " ", 'Eff Conc.'!$D24*'Eff Conc.'!U24*3.78)</f>
        <v>68.380200000000002</v>
      </c>
    </row>
    <row r="25" spans="1:17" x14ac:dyDescent="0.25">
      <c r="A25" s="292" t="str">
        <f>'Eff Conc.'!A25</f>
        <v>Q1 2013</v>
      </c>
      <c r="B25" s="87">
        <f>'Eff Conc.'!B25</f>
        <v>41339</v>
      </c>
      <c r="C25" s="129" t="str">
        <f>'Eff Conc.'!C25</f>
        <v>N</v>
      </c>
      <c r="D25" s="241">
        <f>'Eff Conc.'!D25</f>
        <v>17.98</v>
      </c>
      <c r="E25" s="241">
        <f>'Eff Conc.'!E25</f>
        <v>21.68</v>
      </c>
      <c r="F25" s="276">
        <f>IF(OR('Eff Conc.'!F25=0,'Eff Conc.'!F25=""), " ", 'Eff Conc.'!$D25*'Eff Conc.'!F25*3.78)</f>
        <v>2164.6661399999998</v>
      </c>
      <c r="G25" s="276">
        <f>IF(OR('Eff Conc.'!G25=0,'Eff Conc.'!G25=""), " ", 'Eff Conc.'!$D25*'Eff Conc.'!G25*3.78)</f>
        <v>2157.1900559999999</v>
      </c>
      <c r="H25" s="276">
        <f>IF('Eff Conc.'!H25="", " ", 'Eff Conc.'!$D25*'Eff Conc.'!H25*3.78)</f>
        <v>60.488316000000005</v>
      </c>
      <c r="I25" s="276">
        <f>IF('Eff Conc.'!I25="", " ", 'Eff Conc.'!$D25*'Eff Conc.'!I25*3.78)</f>
        <v>53.012231999999997</v>
      </c>
      <c r="J25" s="276">
        <f>IF('Eff Conc.'!J25="", " ", 'Eff Conc.'!$D25*'Eff Conc.'!J25*3.78)</f>
        <v>2100.09996</v>
      </c>
      <c r="K25" s="276">
        <f>IF('Eff Conc.'!K25="", " ", 'Eff Conc.'!$D25*'Eff Conc.'!K25*3.78)</f>
        <v>4.0778639999999999</v>
      </c>
      <c r="L25" s="276">
        <f>IF('Eff Conc.'!L25="", " ", 'Eff Conc.'!$D25*'Eff Conc.'!L25*3.78)</f>
        <v>8.8353719999999996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292.24691999999993</v>
      </c>
      <c r="O25" s="276">
        <f>IF('Eff Conc.'!O25="", " ", 'Eff Conc.'!$D25*'Eff Conc.'!O25*3.78)</f>
        <v>292.24691999999993</v>
      </c>
      <c r="P25" s="276">
        <f>IF('Eff Conc.'!P25="", " ", 'Eff Conc.'!$E25*'Eff Conc.'!P25*3.78)</f>
        <v>360.58176000000003</v>
      </c>
      <c r="Q25" s="293">
        <f>IF('Eff Conc.'!U25="", " ", 'Eff Conc.'!$D25*'Eff Conc.'!U25*3.78)</f>
        <v>108.74303999999999</v>
      </c>
    </row>
    <row r="26" spans="1:17" x14ac:dyDescent="0.25">
      <c r="A26" s="292" t="str">
        <f>'Eff Conc.'!A26</f>
        <v>Q1 2013</v>
      </c>
      <c r="B26" s="87">
        <f>'Eff Conc.'!B26</f>
        <v>41351</v>
      </c>
      <c r="C26" s="129" t="str">
        <f>'Eff Conc.'!C26</f>
        <v>N</v>
      </c>
      <c r="D26" s="241">
        <f>'Eff Conc.'!D26</f>
        <v>18.68</v>
      </c>
      <c r="E26" s="241">
        <f>'Eff Conc.'!E26</f>
        <v>25.36</v>
      </c>
      <c r="F26" s="276">
        <f>IF(OR('Eff Conc.'!F26=0,'Eff Conc.'!F26=""), " ", 'Eff Conc.'!$D26*'Eff Conc.'!F26*3.78)</f>
        <v>2221.4031840000002</v>
      </c>
      <c r="G26" s="276">
        <f>IF(OR('Eff Conc.'!G26=0,'Eff Conc.'!G26=""), " ", 'Eff Conc.'!$D26*'Eff Conc.'!G26*3.78)</f>
        <v>2134.5523920000001</v>
      </c>
      <c r="H26" s="276">
        <f>IF('Eff Conc.'!H26="", " ", 'Eff Conc.'!$D26*'Eff Conc.'!H26*3.78)</f>
        <v>105.9156</v>
      </c>
      <c r="I26" s="276">
        <f>IF('Eff Conc.'!I26="", " ", 'Eff Conc.'!$D26*'Eff Conc.'!I26*3.78)</f>
        <v>19.064807999999999</v>
      </c>
      <c r="J26" s="276">
        <f>IF('Eff Conc.'!J26="", " ", 'Eff Conc.'!$D26*'Eff Conc.'!J26*3.78)</f>
        <v>2104.1899199999998</v>
      </c>
      <c r="K26" s="276">
        <f>IF('Eff Conc.'!K26="", " ", 'Eff Conc.'!$D26*'Eff Conc.'!K26*3.78)</f>
        <v>11.297663999999999</v>
      </c>
      <c r="L26" s="276">
        <f>IF('Eff Conc.'!L26="", " ", 'Eff Conc.'!$D26*'Eff Conc.'!L26*3.78)</f>
        <v>9.1793519999999997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310.68576000000002</v>
      </c>
      <c r="O26" s="276">
        <f>IF('Eff Conc.'!O26="", " ", 'Eff Conc.'!$D26*'Eff Conc.'!O26*3.78)</f>
        <v>303.62471999999997</v>
      </c>
      <c r="P26" s="276">
        <f>IF('Eff Conc.'!P26="", " ", 'Eff Conc.'!$E26*'Eff Conc.'!P26*3.78)</f>
        <v>402.61535999999995</v>
      </c>
      <c r="Q26" s="293">
        <f>IF('Eff Conc.'!U26="", " ", 'Eff Conc.'!$D26*'Eff Conc.'!U26*3.78)</f>
        <v>176.52600000000001</v>
      </c>
    </row>
    <row r="27" spans="1:17" ht="15" customHeight="1" x14ac:dyDescent="0.25">
      <c r="A27" s="292" t="str">
        <f>'Eff Conc.'!A27</f>
        <v>Q2 2013</v>
      </c>
      <c r="B27" s="87">
        <f>'Eff Conc.'!B27</f>
        <v>41368</v>
      </c>
      <c r="C27" s="129" t="str">
        <f>'Eff Conc.'!C27</f>
        <v>N</v>
      </c>
      <c r="D27" s="241">
        <f>'Eff Conc.'!D27</f>
        <v>20.74</v>
      </c>
      <c r="E27" s="241">
        <f>'Eff Conc.'!E27</f>
        <v>26.29</v>
      </c>
      <c r="F27" s="276">
        <f>IF(OR('Eff Conc.'!F27=0,'Eff Conc.'!F27=""), " ", 'Eff Conc.'!$D27*'Eff Conc.'!F27*3.78)</f>
        <v>2523.9194567999998</v>
      </c>
      <c r="G27" s="276">
        <f>IF(OR('Eff Conc.'!G27=0,'Eff Conc.'!G27=""), " ", 'Eff Conc.'!$D27*'Eff Conc.'!G27*3.78)</f>
        <v>2502.7522127999996</v>
      </c>
      <c r="H27" s="276">
        <f>IF('Eff Conc.'!H27="", " ", 'Eff Conc.'!$D27*'Eff Conc.'!H27*3.78)</f>
        <v>94.076639999999983</v>
      </c>
      <c r="I27" s="276">
        <f>IF('Eff Conc.'!I27="", " ", 'Eff Conc.'!$D27*'Eff Conc.'!I27*3.78)</f>
        <v>72.909396000000001</v>
      </c>
      <c r="J27" s="276">
        <f>IF('Eff Conc.'!J27="", " ", 'Eff Conc.'!$D27*'Eff Conc.'!J27*3.78)</f>
        <v>2422.4734799999992</v>
      </c>
      <c r="K27" s="276">
        <f>IF('Eff Conc.'!K27="", " ", 'Eff Conc.'!$D27*'Eff Conc.'!K27*3.78)</f>
        <v>7.3693367999999992</v>
      </c>
      <c r="L27" s="276">
        <f>IF('Eff Conc.'!L27="", " ", 'Eff Conc.'!$D27*'Eff Conc.'!L27*3.78)</f>
        <v>10.191635999999999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344.94767999999999</v>
      </c>
      <c r="O27" s="276">
        <f>IF('Eff Conc.'!O27="", " ", 'Eff Conc.'!$D27*'Eff Conc.'!O27*3.78)</f>
        <v>344.94767999999999</v>
      </c>
      <c r="P27" s="276">
        <f>IF('Eff Conc.'!P27="", " ", 'Eff Conc.'!$E27*'Eff Conc.'!P27*3.78)</f>
        <v>417.38004000000001</v>
      </c>
      <c r="Q27" s="293">
        <f>IF('Eff Conc.'!U27="", " ", 'Eff Conc.'!$D27*'Eff Conc.'!U27*3.78)</f>
        <v>78.397199999999984</v>
      </c>
    </row>
    <row r="28" spans="1:17" ht="15" customHeight="1" x14ac:dyDescent="0.25">
      <c r="A28" s="292" t="str">
        <f>'Eff Conc.'!A28</f>
        <v>Q2 2013</v>
      </c>
      <c r="B28" s="87">
        <f>'Eff Conc.'!B28</f>
        <v>41386</v>
      </c>
      <c r="C28" s="129" t="str">
        <f>'Eff Conc.'!C28</f>
        <v>N</v>
      </c>
      <c r="D28" s="241">
        <f>'Eff Conc.'!D28</f>
        <v>20.82</v>
      </c>
      <c r="E28" s="241">
        <f>'Eff Conc.'!E28</f>
        <v>25.72</v>
      </c>
      <c r="F28" s="276">
        <f>IF(OR('Eff Conc.'!F28=0,'Eff Conc.'!F28=""), " ", 'Eff Conc.'!$D28*'Eff Conc.'!F28*3.78)</f>
        <v>2443.9373783999995</v>
      </c>
      <c r="G28" s="276">
        <f>IF(OR('Eff Conc.'!G28=0,'Eff Conc.'!G28=""), " ", 'Eff Conc.'!$D28*'Eff Conc.'!G28*3.78)</f>
        <v>2462.8252823999997</v>
      </c>
      <c r="H28" s="276">
        <f>IF('Eff Conc.'!H28="", " ", 'Eff Conc.'!$D28*'Eff Conc.'!H28*3.78)</f>
        <v>5.5089720000000009</v>
      </c>
      <c r="I28" s="276">
        <f>IF('Eff Conc.'!I28="", " ", 'Eff Conc.'!$D28*'Eff Conc.'!I28*3.78)</f>
        <v>24.396875999999999</v>
      </c>
      <c r="J28" s="276">
        <f>IF('Eff Conc.'!J28="", " ", 'Eff Conc.'!$D28*'Eff Conc.'!J28*3.78)</f>
        <v>2431.8176399999998</v>
      </c>
      <c r="K28" s="276">
        <f>IF('Eff Conc.'!K28="", " ", 'Eff Conc.'!$D28*'Eff Conc.'!K28*3.78)</f>
        <v>6.6107664000000002</v>
      </c>
      <c r="L28" s="276">
        <f>IF('Eff Conc.'!L28="", " ", 'Eff Conc.'!$D28*'Eff Conc.'!L28*3.78)</f>
        <v>10.230948000000001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330.53832</v>
      </c>
      <c r="O28" s="276">
        <f>IF('Eff Conc.'!O28="", " ", 'Eff Conc.'!$D28*'Eff Conc.'!O28*3.78)</f>
        <v>330.53832</v>
      </c>
      <c r="P28" s="276">
        <f>IF('Eff Conc.'!P28="", " ", 'Eff Conc.'!$E28*'Eff Conc.'!P28*3.78)</f>
        <v>408.33071999999999</v>
      </c>
      <c r="Q28" s="293">
        <f>IF('Eff Conc.'!U28="", " ", 'Eff Conc.'!$D28*'Eff Conc.'!U28*3.78)</f>
        <v>94.439519999999987</v>
      </c>
    </row>
    <row r="29" spans="1:17" ht="15" customHeight="1" x14ac:dyDescent="0.25">
      <c r="A29" s="292" t="str">
        <f>'Eff Conc.'!A29</f>
        <v>Q2 2013</v>
      </c>
      <c r="B29" s="87">
        <f>'Eff Conc.'!B29</f>
        <v>41400</v>
      </c>
      <c r="C29" s="129" t="str">
        <f>'Eff Conc.'!C29</f>
        <v>N</v>
      </c>
      <c r="D29" s="241">
        <f>'Eff Conc.'!D29</f>
        <v>22.56</v>
      </c>
      <c r="E29" s="241">
        <f>'Eff Conc.'!E29</f>
        <v>26.05</v>
      </c>
      <c r="F29" s="276">
        <f>IF(OR('Eff Conc.'!F29=0,'Eff Conc.'!F29=""), " ", 'Eff Conc.'!$D29*'Eff Conc.'!F29*3.78)</f>
        <v>2508.5876255999997</v>
      </c>
      <c r="G29" s="276">
        <f>IF(OR('Eff Conc.'!G29=0,'Eff Conc.'!G29=""), " ", 'Eff Conc.'!$D29*'Eff Conc.'!G29*3.78)</f>
        <v>2502.6182495999997</v>
      </c>
      <c r="H29" s="276">
        <f>IF('Eff Conc.'!H29="", " ", 'Eff Conc.'!$D29*'Eff Conc.'!H29*3.78)</f>
        <v>35.816255999999996</v>
      </c>
      <c r="I29" s="276">
        <f>IF('Eff Conc.'!I29="", " ", 'Eff Conc.'!$D29*'Eff Conc.'!I29*3.78)</f>
        <v>29.846879999999995</v>
      </c>
      <c r="J29" s="276">
        <f>IF('Eff Conc.'!J29="", " ", 'Eff Conc.'!$D29*'Eff Conc.'!J29*3.78)</f>
        <v>2468.7633599999999</v>
      </c>
      <c r="K29" s="276">
        <f>IF('Eff Conc.'!K29="", " ", 'Eff Conc.'!$D29*'Eff Conc.'!K29*3.78)</f>
        <v>4.0080095999999994</v>
      </c>
      <c r="L29" s="276">
        <f>IF('Eff Conc.'!L29="", " ", 'Eff Conc.'!$D29*'Eff Conc.'!L29*3.78)</f>
        <v>11.085983999999998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375.21791999999999</v>
      </c>
      <c r="O29" s="276">
        <f>IF('Eff Conc.'!O29="", " ", 'Eff Conc.'!$D29*'Eff Conc.'!O29*3.78)</f>
        <v>358.16255999999998</v>
      </c>
      <c r="P29" s="276">
        <f>IF('Eff Conc.'!P29="", " ", 'Eff Conc.'!$E29*'Eff Conc.'!P29*3.78)</f>
        <v>413.56980000000004</v>
      </c>
      <c r="Q29" s="293">
        <f>IF('Eff Conc.'!U29="", " ", 'Eff Conc.'!$D29*'Eff Conc.'!U29*3.78)</f>
        <v>85.276799999999994</v>
      </c>
    </row>
    <row r="30" spans="1:17" ht="15" customHeight="1" x14ac:dyDescent="0.25">
      <c r="A30" s="292" t="str">
        <f>'Eff Conc.'!A30</f>
        <v>Q2 2013</v>
      </c>
      <c r="B30" s="87">
        <f>'Eff Conc.'!B30</f>
        <v>41416</v>
      </c>
      <c r="C30" s="129" t="str">
        <f>'Eff Conc.'!C30</f>
        <v>N</v>
      </c>
      <c r="D30" s="241">
        <f>'Eff Conc.'!D30</f>
        <v>24.87</v>
      </c>
      <c r="E30" s="241">
        <f>'Eff Conc.'!E30</f>
        <v>31.31</v>
      </c>
      <c r="F30" s="276">
        <f>IF(OR('Eff Conc.'!F30=0,'Eff Conc.'!F30=""), " ", 'Eff Conc.'!$D30*'Eff Conc.'!F30*3.78)</f>
        <v>3017.3940341999992</v>
      </c>
      <c r="G30" s="276">
        <f>IF(OR('Eff Conc.'!G30=0,'Eff Conc.'!G30=""), " ", 'Eff Conc.'!$D30*'Eff Conc.'!G30*3.78)</f>
        <v>2981.6707661999999</v>
      </c>
      <c r="H30" s="276">
        <f>IF('Eff Conc.'!H30="", " ", 'Eff Conc.'!$D30*'Eff Conc.'!H30*3.78)</f>
        <v>103.40946000000001</v>
      </c>
      <c r="I30" s="276">
        <f>IF('Eff Conc.'!I30="", " ", 'Eff Conc.'!$D30*'Eff Conc.'!I30*3.78)</f>
        <v>67.686192000000005</v>
      </c>
      <c r="J30" s="276">
        <f>IF('Eff Conc.'!J30="", " ", 'Eff Conc.'!$D30*'Eff Conc.'!J30*3.78)</f>
        <v>2909.5661699999996</v>
      </c>
      <c r="K30" s="276">
        <f>IF('Eff Conc.'!K30="", " ", 'Eff Conc.'!$D30*'Eff Conc.'!K30*3.78)</f>
        <v>4.4184041999999994</v>
      </c>
      <c r="L30" s="276">
        <f>IF('Eff Conc.'!L30="", " ", 'Eff Conc.'!$D30*'Eff Conc.'!L30*3.78)</f>
        <v>12.221118000000001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413.63784000000004</v>
      </c>
      <c r="O30" s="276">
        <f>IF('Eff Conc.'!O30="", " ", 'Eff Conc.'!$D30*'Eff Conc.'!O30*3.78)</f>
        <v>404.23698000000002</v>
      </c>
      <c r="P30" s="276">
        <f>IF('Eff Conc.'!P30="", " ", 'Eff Conc.'!$E30*'Eff Conc.'!P30*3.78)</f>
        <v>532.58309999999994</v>
      </c>
      <c r="Q30" s="293">
        <f>IF('Eff Conc.'!U30="", " ", 'Eff Conc.'!$D30*'Eff Conc.'!U30*3.78)</f>
        <v>94.008600000000001</v>
      </c>
    </row>
    <row r="31" spans="1:17" ht="15" customHeight="1" x14ac:dyDescent="0.25">
      <c r="A31" s="292" t="str">
        <f>'Eff Conc.'!A31</f>
        <v>Q2 2013</v>
      </c>
      <c r="B31" s="87">
        <f>'Eff Conc.'!B31</f>
        <v>41427</v>
      </c>
      <c r="C31" s="129" t="str">
        <f>'Eff Conc.'!C31</f>
        <v>N</v>
      </c>
      <c r="D31" s="241">
        <f>'Eff Conc.'!D31</f>
        <v>23.9</v>
      </c>
      <c r="E31" s="241">
        <f>'Eff Conc.'!E31</f>
        <v>30.69</v>
      </c>
      <c r="F31" s="276">
        <f>IF(OR('Eff Conc.'!F31=0,'Eff Conc.'!F31=""), " ", 'Eff Conc.'!$D31*'Eff Conc.'!F31*3.78)</f>
        <v>2938.3735499999998</v>
      </c>
      <c r="G31" s="276">
        <f>IF(OR('Eff Conc.'!G31=0,'Eff Conc.'!G31=""), " ", 'Eff Conc.'!$D31*'Eff Conc.'!G31*3.78)</f>
        <v>2926.6290899999999</v>
      </c>
      <c r="H31" s="276">
        <f>IF('Eff Conc.'!H31="", " ", 'Eff Conc.'!$D31*'Eff Conc.'!H31*3.78)</f>
        <v>47.881259999999997</v>
      </c>
      <c r="I31" s="276">
        <f>IF('Eff Conc.'!I31="", " ", 'Eff Conc.'!$D31*'Eff Conc.'!I31*3.78)</f>
        <v>36.136800000000001</v>
      </c>
      <c r="J31" s="276">
        <f>IF('Eff Conc.'!J31="", " ", 'Eff Conc.'!$D31*'Eff Conc.'!J31*3.78)</f>
        <v>2885.5234799999998</v>
      </c>
      <c r="K31" s="276">
        <f>IF('Eff Conc.'!K31="", " ", 'Eff Conc.'!$D31*'Eff Conc.'!K31*3.78)</f>
        <v>4.9688099999999995</v>
      </c>
      <c r="L31" s="276">
        <f>IF('Eff Conc.'!L31="", " ", 'Eff Conc.'!$D31*'Eff Conc.'!L31*3.78)</f>
        <v>11.744459999999998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415.57319999999993</v>
      </c>
      <c r="O31" s="276">
        <f>IF('Eff Conc.'!O31="", " ", 'Eff Conc.'!$D31*'Eff Conc.'!O31*3.78)</f>
        <v>415.57319999999993</v>
      </c>
      <c r="P31" s="276">
        <f>IF('Eff Conc.'!P31="", " ", 'Eff Conc.'!$E31*'Eff Conc.'!P31*3.78)</f>
        <v>510.43608000000006</v>
      </c>
      <c r="Q31" s="293">
        <f>IF('Eff Conc.'!U31="", " ", 'Eff Conc.'!$D31*'Eff Conc.'!U31*3.78)</f>
        <v>90.341999999999985</v>
      </c>
    </row>
    <row r="32" spans="1:17" ht="15" customHeight="1" x14ac:dyDescent="0.25">
      <c r="A32" s="292" t="str">
        <f>'Eff Conc.'!A32</f>
        <v>Q2 2013</v>
      </c>
      <c r="B32" s="87">
        <f>'Eff Conc.'!B32</f>
        <v>41444</v>
      </c>
      <c r="C32" s="129" t="str">
        <f>'Eff Conc.'!C32</f>
        <v>N</v>
      </c>
      <c r="D32" s="241">
        <f>'Eff Conc.'!D32</f>
        <v>23.24</v>
      </c>
      <c r="E32" s="241">
        <f>'Eff Conc.'!E32</f>
        <v>31.87</v>
      </c>
      <c r="F32" s="276">
        <f>IF(OR('Eff Conc.'!F32=0,'Eff Conc.'!F32=""), " ", 'Eff Conc.'!$D32*'Eff Conc.'!F32*3.78)</f>
        <v>2837.2010183999992</v>
      </c>
      <c r="G32" s="276">
        <f>IF(OR('Eff Conc.'!G32=0,'Eff Conc.'!G32=""), " ", 'Eff Conc.'!$D32*'Eff Conc.'!G32*3.78)</f>
        <v>2738.8121543999996</v>
      </c>
      <c r="H32" s="276">
        <f>IF('Eff Conc.'!H32="", " ", 'Eff Conc.'!$D32*'Eff Conc.'!H32*3.78)</f>
        <v>114.20135999999999</v>
      </c>
      <c r="I32" s="276">
        <f>IF('Eff Conc.'!I32="", " ", 'Eff Conc.'!$D32*'Eff Conc.'!I32*3.78)</f>
        <v>15.812495999999996</v>
      </c>
      <c r="J32" s="276">
        <f>IF('Eff Conc.'!J32="", " ", 'Eff Conc.'!$D32*'Eff Conc.'!J32*3.78)</f>
        <v>2713.6000079999999</v>
      </c>
      <c r="K32" s="276">
        <f>IF('Eff Conc.'!K32="", " ", 'Eff Conc.'!$D32*'Eff Conc.'!K32*3.78)</f>
        <v>9.3996503999999987</v>
      </c>
      <c r="L32" s="276">
        <f>IF('Eff Conc.'!L32="", " ", 'Eff Conc.'!$D32*'Eff Conc.'!L32*3.78)</f>
        <v>11.420135999999999</v>
      </c>
      <c r="M32" s="276" t="str">
        <f>IF('Eff Conc.'!M32="", " ", 'Eff Conc.'!$D32*'Eff Conc.'!M32*3.78)</f>
        <v xml:space="preserve"> </v>
      </c>
      <c r="N32" s="276">
        <f>IF('Eff Conc.'!N32="", " ", 'Eff Conc.'!$D32*'Eff Conc.'!N32*3.78)</f>
        <v>395.31239999999997</v>
      </c>
      <c r="O32" s="276">
        <f>IF('Eff Conc.'!O32="", " ", 'Eff Conc.'!$D32*'Eff Conc.'!O32*3.78)</f>
        <v>404.0971199999999</v>
      </c>
      <c r="P32" s="276">
        <f>IF('Eff Conc.'!P32="", " ", 'Eff Conc.'!$E32*'Eff Conc.'!P32*3.78)</f>
        <v>554.15556000000004</v>
      </c>
      <c r="Q32" s="293">
        <f>IF('Eff Conc.'!U32="", " ", 'Eff Conc.'!$D32*'Eff Conc.'!U32*3.78)</f>
        <v>87.847199999999987</v>
      </c>
    </row>
    <row r="33" spans="1:17" ht="15" customHeight="1" x14ac:dyDescent="0.25">
      <c r="A33" s="292" t="str">
        <f>'Eff Conc.'!A33</f>
        <v>Q3 2013</v>
      </c>
      <c r="B33" s="87">
        <f>'Eff Conc.'!B33</f>
        <v>41463</v>
      </c>
      <c r="C33" s="129" t="str">
        <f>'Eff Conc.'!C33</f>
        <v>N</v>
      </c>
      <c r="D33" s="241">
        <f>'Eff Conc.'!D33</f>
        <v>22.28</v>
      </c>
      <c r="E33" s="241">
        <f>'Eff Conc.'!E33</f>
        <v>28.76</v>
      </c>
      <c r="F33" s="276">
        <f>IF(OR('Eff Conc.'!F33=0,'Eff Conc.'!F33=""), " ", 'Eff Conc.'!$D33*'Eff Conc.'!F33*3.78)</f>
        <v>2363.8420511999998</v>
      </c>
      <c r="G33" s="276">
        <f>IF(OR('Eff Conc.'!G33=0,'Eff Conc.'!G33=""), " ", 'Eff Conc.'!$D33*'Eff Conc.'!G33*3.78)</f>
        <v>2435.4276912000005</v>
      </c>
      <c r="H33" s="276">
        <f>IF('Eff Conc.'!H33="", " ", 'Eff Conc.'!$D33*'Eff Conc.'!H33*3.78)</f>
        <v>5.8952880000000007</v>
      </c>
      <c r="I33" s="276">
        <f>IF('Eff Conc.'!I33="", " ", 'Eff Conc.'!$D33*'Eff Conc.'!I33*3.78)</f>
        <v>77.480928000000006</v>
      </c>
      <c r="J33" s="276">
        <f>IF('Eff Conc.'!J33="", " ", 'Eff Conc.'!$D33*'Eff Conc.'!J33*3.78)</f>
        <v>2347.1668079999999</v>
      </c>
      <c r="K33" s="276">
        <f>IF('Eff Conc.'!K33="", " ", 'Eff Conc.'!$D33*'Eff Conc.'!K33*3.78)</f>
        <v>10.7799552</v>
      </c>
      <c r="L33" s="276">
        <f>IF('Eff Conc.'!L33="", " ", 'Eff Conc.'!$D33*'Eff Conc.'!L33*3.78)</f>
        <v>10.948392</v>
      </c>
      <c r="M33" s="276" t="str">
        <f>IF('Eff Conc.'!M33="", " ", 'Eff Conc.'!$D33*'Eff Conc.'!M33*3.78)</f>
        <v xml:space="preserve"> </v>
      </c>
      <c r="N33" s="276">
        <f>IF('Eff Conc.'!N33="", " ", 'Eff Conc.'!$D33*'Eff Conc.'!N33*3.78)</f>
        <v>395.82648</v>
      </c>
      <c r="O33" s="276">
        <f>IF('Eff Conc.'!O33="", " ", 'Eff Conc.'!$D33*'Eff Conc.'!O33*3.78)</f>
        <v>404.24831999999998</v>
      </c>
      <c r="P33" s="276">
        <f>IF('Eff Conc.'!P33="", " ", 'Eff Conc.'!$E33*'Eff Conc.'!P33*3.78)</f>
        <v>456.59376000000003</v>
      </c>
      <c r="Q33" s="293">
        <f>IF('Eff Conc.'!U33="", " ", 'Eff Conc.'!$D33*'Eff Conc.'!U33*3.78)</f>
        <v>92.640240000000006</v>
      </c>
    </row>
    <row r="34" spans="1:17" ht="15" customHeight="1" x14ac:dyDescent="0.25">
      <c r="A34" s="292" t="str">
        <f>'Eff Conc.'!A34</f>
        <v>Q3 2013</v>
      </c>
      <c r="B34" s="87">
        <f>'Eff Conc.'!B34</f>
        <v>41480</v>
      </c>
      <c r="C34" s="129" t="str">
        <f>'Eff Conc.'!C34</f>
        <v>N</v>
      </c>
      <c r="D34" s="241">
        <f>'Eff Conc.'!D34</f>
        <v>21.34</v>
      </c>
      <c r="E34" s="241">
        <f>'Eff Conc.'!E34</f>
        <v>29.43</v>
      </c>
      <c r="F34" s="276">
        <f>IF(OR('Eff Conc.'!F34=0,'Eff Conc.'!F34=""), " ", 'Eff Conc.'!$D34*'Eff Conc.'!F34*3.78)</f>
        <v>2273.4679967999996</v>
      </c>
      <c r="G34" s="276">
        <f>IF(OR('Eff Conc.'!G34=0,'Eff Conc.'!G34=""), " ", 'Eff Conc.'!$D34*'Eff Conc.'!G34*3.78)</f>
        <v>2294.4409488000001</v>
      </c>
      <c r="H34" s="276">
        <f>IF('Eff Conc.'!H34="", " ", 'Eff Conc.'!$D34*'Eff Conc.'!H34*3.78)</f>
        <v>14.519735999999998</v>
      </c>
      <c r="I34" s="276">
        <f>IF('Eff Conc.'!I34="", " ", 'Eff Conc.'!$D34*'Eff Conc.'!I34*3.78)</f>
        <v>35.492687999999994</v>
      </c>
      <c r="J34" s="276">
        <f>IF('Eff Conc.'!J34="", " ", 'Eff Conc.'!$D34*'Eff Conc.'!J34*3.78)</f>
        <v>2245.7191679999996</v>
      </c>
      <c r="K34" s="276">
        <f>IF('Eff Conc.'!K34="", " ", 'Eff Conc.'!$D34*'Eff Conc.'!K34*3.78)</f>
        <v>13.2290928</v>
      </c>
      <c r="L34" s="276">
        <f>IF('Eff Conc.'!L34="", " ", 'Eff Conc.'!$D34*'Eff Conc.'!L34*3.78)</f>
        <v>16.939691999999997</v>
      </c>
      <c r="M34" s="276" t="str">
        <f>IF('Eff Conc.'!M34="", " ", 'Eff Conc.'!$D34*'Eff Conc.'!M34*3.78)</f>
        <v xml:space="preserve"> </v>
      </c>
      <c r="N34" s="276">
        <f>IF('Eff Conc.'!N34="", " ", 'Eff Conc.'!$D34*'Eff Conc.'!N34*3.78)</f>
        <v>387.19295999999997</v>
      </c>
      <c r="O34" s="276">
        <f>IF('Eff Conc.'!O34="", " ", 'Eff Conc.'!$D34*'Eff Conc.'!O34*3.78)</f>
        <v>354.92687999999998</v>
      </c>
      <c r="P34" s="276">
        <f>IF('Eff Conc.'!P34="", " ", 'Eff Conc.'!$E34*'Eff Conc.'!P34*3.78)</f>
        <v>489.47976000000006</v>
      </c>
      <c r="Q34" s="293">
        <f>IF('Eff Conc.'!U34="", " ", 'Eff Conc.'!$D34*'Eff Conc.'!U34*3.78)</f>
        <v>80.665199999999999</v>
      </c>
    </row>
    <row r="35" spans="1:17" ht="15" customHeight="1" x14ac:dyDescent="0.25">
      <c r="A35" s="292" t="str">
        <f>'Eff Conc.'!A35</f>
        <v>Q3 2013</v>
      </c>
      <c r="B35" s="87">
        <f>'Eff Conc.'!B35</f>
        <v>41492</v>
      </c>
      <c r="C35" s="129" t="str">
        <f>'Eff Conc.'!C35</f>
        <v>N</v>
      </c>
      <c r="D35" s="241">
        <f>'Eff Conc.'!D35</f>
        <v>20.62</v>
      </c>
      <c r="E35" s="241">
        <f>'Eff Conc.'!E35</f>
        <v>30.16</v>
      </c>
      <c r="F35" s="276">
        <f>IF(OR('Eff Conc.'!F35=0,'Eff Conc.'!F35=""), " ", 'Eff Conc.'!$D35*'Eff Conc.'!F35*3.78)</f>
        <v>2288.1902651999999</v>
      </c>
      <c r="G35" s="276">
        <f>IF(OR('Eff Conc.'!G35=0,'Eff Conc.'!G35=""), " ", 'Eff Conc.'!$D35*'Eff Conc.'!G35*3.78)</f>
        <v>2284.2930852</v>
      </c>
      <c r="H35" s="276">
        <f>IF('Eff Conc.'!H35="", " ", 'Eff Conc.'!$D35*'Eff Conc.'!H35*3.78)</f>
        <v>28.059695999999999</v>
      </c>
      <c r="I35" s="276">
        <f>IF('Eff Conc.'!I35="", " ", 'Eff Conc.'!$D35*'Eff Conc.'!I35*3.78)</f>
        <v>24.162515999999997</v>
      </c>
      <c r="J35" s="276">
        <f>IF('Eff Conc.'!J35="", " ", 'Eff Conc.'!$D35*'Eff Conc.'!J35*3.78)</f>
        <v>2249.4522959999999</v>
      </c>
      <c r="K35" s="276">
        <f>IF('Eff Conc.'!K35="", " ", 'Eff Conc.'!$D35*'Eff Conc.'!K35*3.78)</f>
        <v>10.6782732</v>
      </c>
      <c r="L35" s="276">
        <f>IF('Eff Conc.'!L35="", " ", 'Eff Conc.'!$D35*'Eff Conc.'!L35*3.78)</f>
        <v>17.927028</v>
      </c>
      <c r="M35" s="276" t="str">
        <f>IF('Eff Conc.'!M35="", " ", 'Eff Conc.'!$D35*'Eff Conc.'!M35*3.78)</f>
        <v xml:space="preserve"> </v>
      </c>
      <c r="N35" s="276">
        <f>IF('Eff Conc.'!N35="", " ", 'Eff Conc.'!$D35*'Eff Conc.'!N35*3.78)</f>
        <v>342.95184</v>
      </c>
      <c r="O35" s="276">
        <f>IF('Eff Conc.'!O35="", " ", 'Eff Conc.'!$D35*'Eff Conc.'!O35*3.78)</f>
        <v>358.54055999999997</v>
      </c>
      <c r="P35" s="276">
        <f>IF('Eff Conc.'!P35="", " ", 'Eff Conc.'!$E35*'Eff Conc.'!P35*3.78)</f>
        <v>501.62112000000002</v>
      </c>
      <c r="Q35" s="293">
        <f>IF('Eff Conc.'!U35="", " ", 'Eff Conc.'!$D35*'Eff Conc.'!U35*3.78)</f>
        <v>77.943600000000004</v>
      </c>
    </row>
    <row r="36" spans="1:17" ht="15" customHeight="1" x14ac:dyDescent="0.25">
      <c r="A36" s="292" t="str">
        <f>'Eff Conc.'!A36</f>
        <v>Q3 2013</v>
      </c>
      <c r="B36" s="87">
        <f>'Eff Conc.'!B36</f>
        <v>41506</v>
      </c>
      <c r="C36" s="129" t="str">
        <f>'Eff Conc.'!C36</f>
        <v>N</v>
      </c>
      <c r="D36" s="241">
        <f>'Eff Conc.'!D36</f>
        <v>20.53</v>
      </c>
      <c r="E36" s="241">
        <v>25.77</v>
      </c>
      <c r="F36" s="276">
        <f>IF(OR('Eff Conc.'!F36=0,'Eff Conc.'!F36=""), " ", 'Eff Conc.'!$D36*'Eff Conc.'!F36*3.78)</f>
        <v>2274.4004472000001</v>
      </c>
      <c r="G36" s="276">
        <f>IF(OR('Eff Conc.'!G36=0,'Eff Conc.'!G36=""), " ", 'Eff Conc.'!$D36*'Eff Conc.'!G36*3.78)</f>
        <v>2274.4004472000001</v>
      </c>
      <c r="H36" s="276">
        <f>IF('Eff Conc.'!H36="", " ", 'Eff Conc.'!$D36*'Eff Conc.'!H36*3.78)</f>
        <v>24.057053999999997</v>
      </c>
      <c r="I36" s="276">
        <f>IF('Eff Conc.'!I36="", " ", 'Eff Conc.'!$D36*'Eff Conc.'!I36*3.78)</f>
        <v>24.057053999999997</v>
      </c>
      <c r="J36" s="276">
        <f>IF('Eff Conc.'!J36="", " ", 'Eff Conc.'!$D36*'Eff Conc.'!J36*3.78)</f>
        <v>2239.6341240000002</v>
      </c>
      <c r="K36" s="276">
        <f>IF('Eff Conc.'!K36="", " ", 'Eff Conc.'!$D36*'Eff Conc.'!K36*3.78)</f>
        <v>10.7092692</v>
      </c>
      <c r="L36" s="276">
        <f>IF('Eff Conc.'!L36="", " ", 'Eff Conc.'!$D36*'Eff Conc.'!L36*3.78)</f>
        <v>10.864476000000002</v>
      </c>
      <c r="M36" s="276" t="str">
        <f>IF('Eff Conc.'!M36="", " ", 'Eff Conc.'!$D36*'Eff Conc.'!M36*3.78)</f>
        <v xml:space="preserve"> </v>
      </c>
      <c r="N36" s="276">
        <f>IF('Eff Conc.'!N36="", " ", 'Eff Conc.'!$D36*'Eff Conc.'!N36*3.78)</f>
        <v>356.97564</v>
      </c>
      <c r="O36" s="276">
        <f>IF('Eff Conc.'!O36="", " ", 'Eff Conc.'!$D36*'Eff Conc.'!O36*3.78)</f>
        <v>349.21530000000001</v>
      </c>
      <c r="P36" s="276">
        <f>IF('Eff Conc.'!P36="", " ", 'Eff Conc.'!$E36*'Eff Conc.'!P36*3.78)</f>
        <v>419.35319999999996</v>
      </c>
      <c r="Q36" s="293">
        <f>IF('Eff Conc.'!U36="", " ", 'Eff Conc.'!$D36*'Eff Conc.'!U36*3.78)</f>
        <v>77.603399999999993</v>
      </c>
    </row>
    <row r="37" spans="1:17" ht="15" customHeight="1" x14ac:dyDescent="0.25">
      <c r="A37" s="292" t="str">
        <f>'Eff Conc.'!A37</f>
        <v>Q3 2013</v>
      </c>
      <c r="B37" s="87">
        <f>'Eff Conc.'!B37</f>
        <v>41521</v>
      </c>
      <c r="C37" s="129" t="str">
        <f>'Eff Conc.'!C37</f>
        <v>N</v>
      </c>
      <c r="D37" s="241">
        <f>'Eff Conc.'!D37</f>
        <v>20.94</v>
      </c>
      <c r="E37" s="241">
        <f>'Eff Conc.'!E37</f>
        <v>34.94</v>
      </c>
      <c r="F37" s="276">
        <f>IF(OR('Eff Conc.'!F37=0,'Eff Conc.'!F37=""), " ", 'Eff Conc.'!$D37*'Eff Conc.'!F37*3.78)</f>
        <v>2312.6190443999999</v>
      </c>
      <c r="G37" s="276">
        <f>IF(OR('Eff Conc.'!G37=0,'Eff Conc.'!G37=""), " ", 'Eff Conc.'!$D37*'Eff Conc.'!G37*3.78)</f>
        <v>2309.4529164</v>
      </c>
      <c r="H37" s="276">
        <f>IF('Eff Conc.'!H37="", " ", 'Eff Conc.'!$D37*'Eff Conc.'!H37*3.78)</f>
        <v>17.413704000000003</v>
      </c>
      <c r="I37" s="276">
        <f>IF('Eff Conc.'!I37="", " ", 'Eff Conc.'!$D37*'Eff Conc.'!I37*3.78)</f>
        <v>14.247576</v>
      </c>
      <c r="J37" s="276">
        <f>IF('Eff Conc.'!J37="", " ", 'Eff Conc.'!$D37*'Eff Conc.'!J37*3.78)</f>
        <v>2287.5274800000002</v>
      </c>
      <c r="K37" s="276">
        <f>IF('Eff Conc.'!K37="", " ", 'Eff Conc.'!$D37*'Eff Conc.'!K37*3.78)</f>
        <v>7.6778603999999993</v>
      </c>
      <c r="L37" s="276">
        <f>IF('Eff Conc.'!L37="", " ", 'Eff Conc.'!$D37*'Eff Conc.'!L37*3.78)</f>
        <v>26.120556000000001</v>
      </c>
      <c r="M37" s="276" t="str">
        <f>IF('Eff Conc.'!M37="", " ", 'Eff Conc.'!$D37*'Eff Conc.'!M37*3.78)</f>
        <v xml:space="preserve"> </v>
      </c>
      <c r="N37" s="276">
        <f>IF('Eff Conc.'!N37="", " ", 'Eff Conc.'!$D37*'Eff Conc.'!N37*3.78)</f>
        <v>340.35875999999996</v>
      </c>
      <c r="O37" s="276">
        <f>IF('Eff Conc.'!O37="", " ", 'Eff Conc.'!$D37*'Eff Conc.'!O37*3.78)</f>
        <v>348.27408000000003</v>
      </c>
      <c r="P37" s="276">
        <f>IF('Eff Conc.'!P37="", " ", 'Eff Conc.'!$E37*'Eff Conc.'!P37*3.78)</f>
        <v>567.91475999999989</v>
      </c>
      <c r="Q37" s="293">
        <f>IF('Eff Conc.'!U37="", " ", 'Eff Conc.'!$D37*'Eff Conc.'!U37*3.78)</f>
        <v>79.153199999999998</v>
      </c>
    </row>
    <row r="38" spans="1:17" ht="15" customHeight="1" x14ac:dyDescent="0.25">
      <c r="A38" s="292" t="str">
        <f>'Eff Conc.'!A38</f>
        <v>Q3 2013</v>
      </c>
      <c r="B38" s="87">
        <f>'Eff Conc.'!B38</f>
        <v>41542</v>
      </c>
      <c r="C38" s="129" t="str">
        <f>'Eff Conc.'!C38</f>
        <v>N</v>
      </c>
      <c r="D38" s="241">
        <f>'Eff Conc.'!D38</f>
        <v>20.010000000000002</v>
      </c>
      <c r="E38" s="241">
        <f>'Eff Conc.'!E38</f>
        <v>27.98</v>
      </c>
      <c r="F38" s="276">
        <f>IF(OR('Eff Conc.'!F38=0,'Eff Conc.'!F38=""), " ", 'Eff Conc.'!$D38*'Eff Conc.'!F38*3.78)</f>
        <v>2394.8440236000001</v>
      </c>
      <c r="G38" s="276">
        <f>IF(OR('Eff Conc.'!G38=0,'Eff Conc.'!G38=""), " ", 'Eff Conc.'!$D38*'Eff Conc.'!G38*3.78)</f>
        <v>2368.3707936000001</v>
      </c>
      <c r="H38" s="276">
        <f>IF('Eff Conc.'!H38="", " ", 'Eff Conc.'!$D38*'Eff Conc.'!H38*3.78)</f>
        <v>49.920948000000003</v>
      </c>
      <c r="I38" s="276">
        <f>IF('Eff Conc.'!I38="", " ", 'Eff Conc.'!$D38*'Eff Conc.'!I38*3.78)</f>
        <v>23.447717999999998</v>
      </c>
      <c r="J38" s="276">
        <f>IF('Eff Conc.'!J38="", " ", 'Eff Conc.'!$D38*'Eff Conc.'!J38*3.78)</f>
        <v>2336.451642</v>
      </c>
      <c r="K38" s="276">
        <f>IF('Eff Conc.'!K38="", " ", 'Eff Conc.'!$D38*'Eff Conc.'!K38*3.78)</f>
        <v>8.4714335999999992</v>
      </c>
      <c r="L38" s="276">
        <f>IF('Eff Conc.'!L38="", " ", 'Eff Conc.'!$D38*'Eff Conc.'!L38*3.78)</f>
        <v>18.153072000000002</v>
      </c>
      <c r="M38" s="276" t="str">
        <f>IF('Eff Conc.'!M38="", " ", 'Eff Conc.'!$D38*'Eff Conc.'!M38*3.78)</f>
        <v xml:space="preserve"> </v>
      </c>
      <c r="N38" s="276">
        <f>IF('Eff Conc.'!N38="", " ", 'Eff Conc.'!$D38*'Eff Conc.'!N38*3.78)</f>
        <v>347.93387999999999</v>
      </c>
      <c r="O38" s="276">
        <f>IF('Eff Conc.'!O38="", " ", 'Eff Conc.'!$D38*'Eff Conc.'!O38*3.78)</f>
        <v>370.62522000000007</v>
      </c>
      <c r="P38" s="276">
        <f>IF('Eff Conc.'!P38="", " ", 'Eff Conc.'!$E38*'Eff Conc.'!P38*3.78)</f>
        <v>465.36336</v>
      </c>
      <c r="Q38" s="293">
        <f>IF('Eff Conc.'!U38="", " ", 'Eff Conc.'!$D38*'Eff Conc.'!U38*3.78)</f>
        <v>75.637799999999999</v>
      </c>
    </row>
    <row r="39" spans="1:17" ht="15" customHeight="1" x14ac:dyDescent="0.25">
      <c r="A39" s="292" t="str">
        <f>'Eff Conc.'!A39</f>
        <v>Q4 2013</v>
      </c>
      <c r="B39" s="87">
        <f>'Eff Conc.'!B39</f>
        <v>41550</v>
      </c>
      <c r="C39" s="129" t="s">
        <v>207</v>
      </c>
      <c r="D39" s="241">
        <v>21.18</v>
      </c>
      <c r="E39" s="241">
        <v>30.004999999999999</v>
      </c>
      <c r="F39" s="276">
        <f>IF(OR('Eff Conc.'!F39=0,'Eff Conc.'!F39=""), " ", 'Eff Conc.'!$D39*'Eff Conc.'!F39*3.78)</f>
        <v>2204.4631139999997</v>
      </c>
      <c r="G39" s="276">
        <f>IF(OR('Eff Conc.'!G39=0,'Eff Conc.'!G39=""), " ", 'Eff Conc.'!$D39*'Eff Conc.'!G39*3.78)</f>
        <v>2186.8498259999997</v>
      </c>
      <c r="H39" s="276">
        <f>IF('Eff Conc.'!H39="", " ", 'Eff Conc.'!$D39*'Eff Conc.'!H39*3.78)</f>
        <v>42.432012</v>
      </c>
      <c r="I39" s="276">
        <f>IF('Eff Conc.'!I39="", " ", 'Eff Conc.'!$D39*'Eff Conc.'!I39*3.78)</f>
        <v>24.818724</v>
      </c>
      <c r="J39" s="276">
        <f>IF('Eff Conc.'!J39="", " ", 'Eff Conc.'!$D39*'Eff Conc.'!J39*3.78)</f>
        <v>2154.4253639999997</v>
      </c>
      <c r="K39" s="276">
        <f>IF('Eff Conc.'!K39="", " ", 'Eff Conc.'!$D39*'Eff Conc.'!K39*3.78)</f>
        <v>7.6057379999999988</v>
      </c>
      <c r="L39" s="276">
        <f>IF('Eff Conc.'!L39="", " ", 'Eff Conc.'!$D39*'Eff Conc.'!L39*3.78)</f>
        <v>14.410871999999998</v>
      </c>
      <c r="M39" s="276" t="str">
        <f>IF('Eff Conc.'!M39="", " ", 'Eff Conc.'!$D39*'Eff Conc.'!M39*3.78)</f>
        <v xml:space="preserve"> </v>
      </c>
      <c r="N39" s="276">
        <f>IF('Eff Conc.'!N39="", " ", 'Eff Conc.'!$D39*'Eff Conc.'!N39*3.78)</f>
        <v>376.28388000000001</v>
      </c>
      <c r="O39" s="276">
        <f>IF('Eff Conc.'!O39="", " ", 'Eff Conc.'!$D39*'Eff Conc.'!O39*3.78)</f>
        <v>368.27783999999997</v>
      </c>
      <c r="P39" s="276">
        <f>IF('Eff Conc.'!P39="", " ", 'Eff Conc.'!$E39*'Eff Conc.'!P39*3.78)</f>
        <v>521.81387999999993</v>
      </c>
      <c r="Q39" s="293">
        <f>IF('Eff Conc.'!U39="", " ", 'Eff Conc.'!$D39*'Eff Conc.'!U39*3.78)</f>
        <v>80.060400000000001</v>
      </c>
    </row>
    <row r="40" spans="1:17" ht="15" customHeight="1" x14ac:dyDescent="0.25">
      <c r="A40" s="292" t="str">
        <f>'Eff Conc.'!A40</f>
        <v>Q4 2013</v>
      </c>
      <c r="B40" s="87">
        <f>'Eff Conc.'!B40</f>
        <v>41568</v>
      </c>
      <c r="C40" s="129" t="s">
        <v>207</v>
      </c>
      <c r="D40" s="241">
        <v>21.23</v>
      </c>
      <c r="E40" s="241">
        <v>30.106999999999999</v>
      </c>
      <c r="F40" s="276">
        <f>IF(OR('Eff Conc.'!F40=0,'Eff Conc.'!F40=""), " ", 'Eff Conc.'!$D40*'Eff Conc.'!F40*3.78)</f>
        <v>2414.3834483999999</v>
      </c>
      <c r="G40" s="276">
        <f>IF(OR('Eff Conc.'!G40=0,'Eff Conc.'!G40=""), " ", 'Eff Conc.'!$D40*'Eff Conc.'!G40*3.78)</f>
        <v>2428.0258463999999</v>
      </c>
      <c r="H40" s="276">
        <f>IF('Eff Conc.'!H40="", " ", 'Eff Conc.'!$D40*'Eff Conc.'!H40*3.78)</f>
        <v>7.2224459999999997</v>
      </c>
      <c r="I40" s="276">
        <f>IF('Eff Conc.'!I40="", " ", 'Eff Conc.'!$D40*'Eff Conc.'!I40*3.78)</f>
        <v>20.864843999999998</v>
      </c>
      <c r="J40" s="276">
        <f>IF('Eff Conc.'!J40="", " ", 'Eff Conc.'!$D40*'Eff Conc.'!J40*3.78)</f>
        <v>2393.037108</v>
      </c>
      <c r="K40" s="276">
        <f>IF('Eff Conc.'!K40="", " ", 'Eff Conc.'!$D40*'Eff Conc.'!K40*3.78)</f>
        <v>14.123894399999999</v>
      </c>
      <c r="L40" s="276">
        <f>IF('Eff Conc.'!L40="", " ", 'Eff Conc.'!$D40*'Eff Conc.'!L40*3.78)</f>
        <v>20.062349999999999</v>
      </c>
      <c r="M40" s="276" t="str">
        <f>IF('Eff Conc.'!M40="", " ", 'Eff Conc.'!$D40*'Eff Conc.'!M40*3.78)</f>
        <v xml:space="preserve"> </v>
      </c>
      <c r="N40" s="276">
        <f>IF('Eff Conc.'!N40="", " ", 'Eff Conc.'!$D40*'Eff Conc.'!N40*3.78)</f>
        <v>369.14724000000001</v>
      </c>
      <c r="O40" s="276">
        <f>IF('Eff Conc.'!O40="", " ", 'Eff Conc.'!$D40*'Eff Conc.'!O40*3.78)</f>
        <v>369.14724000000001</v>
      </c>
      <c r="P40" s="276">
        <f>IF('Eff Conc.'!P40="", " ", 'Eff Conc.'!$E40*'Eff Conc.'!P40*3.78)</f>
        <v>512.17110000000002</v>
      </c>
      <c r="Q40" s="293">
        <f>IF('Eff Conc.'!U40="", " ", 'Eff Conc.'!$D40*'Eff Conc.'!U40*3.78)</f>
        <v>80.249399999999994</v>
      </c>
    </row>
    <row r="41" spans="1:17" ht="15" customHeight="1" x14ac:dyDescent="0.25">
      <c r="A41" s="292" t="str">
        <f>'Eff Conc.'!A41</f>
        <v>Q4 2013</v>
      </c>
      <c r="B41" s="87">
        <f>'Eff Conc.'!B41</f>
        <v>41582</v>
      </c>
      <c r="C41" s="129" t="s">
        <v>207</v>
      </c>
      <c r="D41" s="241">
        <v>18.149999999999999</v>
      </c>
      <c r="E41" s="241">
        <v>22.582999999999998</v>
      </c>
      <c r="F41" s="276">
        <f>IF(OR('Eff Conc.'!F41=0,'Eff Conc.'!F41=""), " ", 'Eff Conc.'!$D41*'Eff Conc.'!F41*3.78)</f>
        <v>2157.3471149999996</v>
      </c>
      <c r="G41" s="276">
        <f>IF(OR('Eff Conc.'!G41=0,'Eff Conc.'!G41=""), " ", 'Eff Conc.'!$D41*'Eff Conc.'!G41*3.78)</f>
        <v>2139.5092949999998</v>
      </c>
      <c r="H41" s="276">
        <f>IF('Eff Conc.'!H41="", " ", 'Eff Conc.'!$D41*'Eff Conc.'!H41*3.78)</f>
        <v>30.187079999999998</v>
      </c>
      <c r="I41" s="276">
        <f>IF('Eff Conc.'!I41="", " ", 'Eff Conc.'!$D41*'Eff Conc.'!I41*3.78)</f>
        <v>12.349259999999997</v>
      </c>
      <c r="J41" s="276">
        <f>IF('Eff Conc.'!J41="", " ", 'Eff Conc.'!$D41*'Eff Conc.'!J41*3.78)</f>
        <v>2115.83988</v>
      </c>
      <c r="K41" s="276">
        <f>IF('Eff Conc.'!K41="", " ", 'Eff Conc.'!$D41*'Eff Conc.'!K41*3.78)</f>
        <v>11.320154999999998</v>
      </c>
      <c r="L41" s="276">
        <f>IF('Eff Conc.'!L41="", " ", 'Eff Conc.'!$D41*'Eff Conc.'!L41*3.78)</f>
        <v>30.187079999999998</v>
      </c>
      <c r="M41" s="276" t="str">
        <f>IF('Eff Conc.'!M41="", " ", 'Eff Conc.'!$D41*'Eff Conc.'!M41*3.78)</f>
        <v xml:space="preserve"> </v>
      </c>
      <c r="N41" s="276">
        <f>IF('Eff Conc.'!N41="", " ", 'Eff Conc.'!$D41*'Eff Conc.'!N41*3.78)</f>
        <v>308.73149999999998</v>
      </c>
      <c r="O41" s="276">
        <f>IF('Eff Conc.'!O41="", " ", 'Eff Conc.'!$D41*'Eff Conc.'!O41*3.78)</f>
        <v>308.73149999999998</v>
      </c>
      <c r="P41" s="276">
        <f>IF('Eff Conc.'!P41="", " ", 'Eff Conc.'!$E41*'Eff Conc.'!P41*3.78)</f>
        <v>359.33360399999992</v>
      </c>
      <c r="Q41" s="293">
        <f>IF('Eff Conc.'!U41="", " ", 'Eff Conc.'!$D41*'Eff Conc.'!U41*3.78)</f>
        <v>68.606999999999985</v>
      </c>
    </row>
    <row r="42" spans="1:17" ht="15" customHeight="1" x14ac:dyDescent="0.25">
      <c r="A42" s="292" t="str">
        <f>'Eff Conc.'!A42</f>
        <v>Q4 2013</v>
      </c>
      <c r="B42" s="87">
        <f>'Eff Conc.'!B42</f>
        <v>41598</v>
      </c>
      <c r="C42" s="129" t="s">
        <v>207</v>
      </c>
      <c r="D42" s="241">
        <v>21.15</v>
      </c>
      <c r="E42" s="241">
        <v>27.44</v>
      </c>
      <c r="F42" s="276">
        <f>IF(OR('Eff Conc.'!F42=0,'Eff Conc.'!F42=""), " ", 'Eff Conc.'!$D42*'Eff Conc.'!F42*3.78)</f>
        <v>2403.8463959999995</v>
      </c>
      <c r="G42" s="276">
        <f>IF(OR('Eff Conc.'!G42=0,'Eff Conc.'!G42=""), " ", 'Eff Conc.'!$D42*'Eff Conc.'!G42*3.78)</f>
        <v>2403.8463959999995</v>
      </c>
      <c r="H42" s="276">
        <f>IF('Eff Conc.'!H42="", " ", 'Eff Conc.'!$D42*'Eff Conc.'!H42*3.78)</f>
        <v>5.5962900000000007</v>
      </c>
      <c r="I42" s="276">
        <f>IF('Eff Conc.'!I42="", " ", 'Eff Conc.'!$D42*'Eff Conc.'!I42*3.78)</f>
        <v>5.5962900000000007</v>
      </c>
      <c r="J42" s="276">
        <f>IF('Eff Conc.'!J42="", " ", 'Eff Conc.'!$D42*'Eff Conc.'!J42*3.78)</f>
        <v>2395.2121199999997</v>
      </c>
      <c r="K42" s="276">
        <f>IF('Eff Conc.'!K42="", " ", 'Eff Conc.'!$D42*'Eff Conc.'!K42*3.78)</f>
        <v>3.0379859999999996</v>
      </c>
      <c r="L42" s="276">
        <f>IF('Eff Conc.'!L42="", " ", 'Eff Conc.'!$D42*'Eff Conc.'!L42*3.78)</f>
        <v>10.393109999999998</v>
      </c>
      <c r="M42" s="276" t="str">
        <f>IF('Eff Conc.'!M42="", " ", 'Eff Conc.'!$D42*'Eff Conc.'!M42*3.78)</f>
        <v xml:space="preserve"> </v>
      </c>
      <c r="N42" s="276">
        <f>IF('Eff Conc.'!N42="", " ", 'Eff Conc.'!$D42*'Eff Conc.'!N42*3.78)</f>
        <v>343.77209999999997</v>
      </c>
      <c r="O42" s="276">
        <f>IF('Eff Conc.'!O42="", " ", 'Eff Conc.'!$D42*'Eff Conc.'!O42*3.78)</f>
        <v>343.77209999999997</v>
      </c>
      <c r="P42" s="276">
        <f>IF('Eff Conc.'!P42="", " ", 'Eff Conc.'!$E42*'Eff Conc.'!P42*3.78)</f>
        <v>466.75439999999998</v>
      </c>
      <c r="Q42" s="293">
        <f>IF('Eff Conc.'!U42="", " ", 'Eff Conc.'!$D42*'Eff Conc.'!U42*3.78)</f>
        <v>79.946999999999989</v>
      </c>
    </row>
    <row r="43" spans="1:17" ht="15" customHeight="1" x14ac:dyDescent="0.25">
      <c r="A43" s="292" t="str">
        <f>'Eff Conc.'!A43</f>
        <v>Q4 2013</v>
      </c>
      <c r="B43" s="87">
        <f>'Eff Conc.'!B43</f>
        <v>41616</v>
      </c>
      <c r="C43" s="129" t="s">
        <v>207</v>
      </c>
      <c r="D43" s="241">
        <v>17.920000000000002</v>
      </c>
      <c r="E43" s="241">
        <v>26.129000000000001</v>
      </c>
      <c r="F43" s="276">
        <f>IF(OR('Eff Conc.'!F43=0,'Eff Conc.'!F43=""), " ", 'Eff Conc.'!$D43*'Eff Conc.'!F43*3.78)</f>
        <v>2067.9611904000003</v>
      </c>
      <c r="G43" s="276">
        <f>IF(OR('Eff Conc.'!G43=0,'Eff Conc.'!G43=""), " ", 'Eff Conc.'!$D43*'Eff Conc.'!G43*3.78)</f>
        <v>2044.2530303999999</v>
      </c>
      <c r="H43" s="276">
        <f>IF('Eff Conc.'!H43="", " ", 'Eff Conc.'!$D43*'Eff Conc.'!H43*3.78)</f>
        <v>35.900928000000008</v>
      </c>
      <c r="I43" s="276">
        <f>IF('Eff Conc.'!I43="", " ", 'Eff Conc.'!$D43*'Eff Conc.'!I43*3.78)</f>
        <v>12.192767999999999</v>
      </c>
      <c r="J43" s="276">
        <f>IF('Eff Conc.'!J43="", " ", 'Eff Conc.'!$D43*'Eff Conc.'!J43*3.78)</f>
        <v>2027.3863679999999</v>
      </c>
      <c r="K43" s="276">
        <f>IF('Eff Conc.'!K43="", " ", 'Eff Conc.'!$D43*'Eff Conc.'!K43*3.78)</f>
        <v>4.6738944000000009</v>
      </c>
      <c r="L43" s="276">
        <f>IF('Eff Conc.'!L43="", " ", 'Eff Conc.'!$D43*'Eff Conc.'!L43*3.78)</f>
        <v>8.8058879999999995</v>
      </c>
      <c r="M43" s="276" t="str">
        <f>IF('Eff Conc.'!M43="", " ", 'Eff Conc.'!$D43*'Eff Conc.'!M43*3.78)</f>
        <v xml:space="preserve"> </v>
      </c>
      <c r="N43" s="276">
        <f>IF('Eff Conc.'!N43="", " ", 'Eff Conc.'!$D43*'Eff Conc.'!N43*3.78)</f>
        <v>298.04544000000004</v>
      </c>
      <c r="O43" s="276">
        <f>IF('Eff Conc.'!O43="", " ", 'Eff Conc.'!$D43*'Eff Conc.'!O43*3.78)</f>
        <v>298.04544000000004</v>
      </c>
      <c r="P43" s="276">
        <f>IF('Eff Conc.'!P43="", " ", 'Eff Conc.'!$E43*'Eff Conc.'!P43*3.78)</f>
        <v>414.83987999999994</v>
      </c>
      <c r="Q43" s="293">
        <f>IF('Eff Conc.'!U43="", " ", 'Eff Conc.'!$D43*'Eff Conc.'!U43*3.78)</f>
        <v>74.51136000000001</v>
      </c>
    </row>
    <row r="44" spans="1:17" x14ac:dyDescent="0.25">
      <c r="A44" s="292" t="str">
        <f>'Eff Conc.'!A44</f>
        <v>Q4 2013</v>
      </c>
      <c r="B44" s="87">
        <f>'Eff Conc.'!B44</f>
        <v>41631</v>
      </c>
      <c r="C44" s="129" t="s">
        <v>207</v>
      </c>
      <c r="D44" s="241">
        <v>15.39</v>
      </c>
      <c r="E44" s="241">
        <v>24.617000000000001</v>
      </c>
      <c r="F44" s="276">
        <f>IF(OR('Eff Conc.'!F44=0,'Eff Conc.'!F44=""), " ", 'Eff Conc.'!$D44*'Eff Conc.'!F44*3.78)</f>
        <v>1715.2081128000002</v>
      </c>
      <c r="G44" s="276">
        <f>IF(OR('Eff Conc.'!G44=0,'Eff Conc.'!G44=""), " ", 'Eff Conc.'!$D44*'Eff Conc.'!G44*3.78)</f>
        <v>1691.3566908</v>
      </c>
      <c r="H44" s="276">
        <f>IF('Eff Conc.'!H44="", " ", 'Eff Conc.'!$D44*'Eff Conc.'!H44*3.78)</f>
        <v>27.923615999999999</v>
      </c>
      <c r="I44" s="276">
        <f>IF('Eff Conc.'!I44="", " ", 'Eff Conc.'!$D44*'Eff Conc.'!I44*3.78)</f>
        <v>4.0721940000000005</v>
      </c>
      <c r="J44" s="276">
        <f>IF('Eff Conc.'!J44="", " ", 'Eff Conc.'!$D44*'Eff Conc.'!J44*3.78)</f>
        <v>1677.7439279999999</v>
      </c>
      <c r="K44" s="276">
        <f>IF('Eff Conc.'!K44="", " ", 'Eff Conc.'!$D44*'Eff Conc.'!K44*3.78)</f>
        <v>9.5405688000000008</v>
      </c>
      <c r="L44" s="276">
        <f>IF('Eff Conc.'!L44="", " ", 'Eff Conc.'!$D44*'Eff Conc.'!L44*3.78)</f>
        <v>10.5877044</v>
      </c>
      <c r="M44" s="276" t="str">
        <f>IF('Eff Conc.'!M44="", " ", 'Eff Conc.'!$D44*'Eff Conc.'!M44*3.78)</f>
        <v xml:space="preserve"> </v>
      </c>
      <c r="N44" s="276">
        <f>IF('Eff Conc.'!N44="", " ", 'Eff Conc.'!$D44*'Eff Conc.'!N44*3.78)</f>
        <v>290.87099999999998</v>
      </c>
      <c r="O44" s="276">
        <f>IF('Eff Conc.'!O44="", " ", 'Eff Conc.'!$D44*'Eff Conc.'!O44*3.78)</f>
        <v>285.05358000000001</v>
      </c>
      <c r="P44" s="276">
        <f>IF('Eff Conc.'!P44="", " ", 'Eff Conc.'!$E44*'Eff Conc.'!P44*3.78)</f>
        <v>437.39892000000003</v>
      </c>
      <c r="Q44" s="293">
        <f>IF('Eff Conc.'!U44="", " ", 'Eff Conc.'!$D44*'Eff Conc.'!U44*3.78)</f>
        <v>93.078720000000004</v>
      </c>
    </row>
    <row r="45" spans="1:17" x14ac:dyDescent="0.25">
      <c r="A45" s="292" t="str">
        <f>'Eff Conc.'!A45</f>
        <v>Q1 2014</v>
      </c>
      <c r="B45" s="87">
        <f>'Eff Conc.'!B45</f>
        <v>41645</v>
      </c>
      <c r="C45" s="129" t="s">
        <v>207</v>
      </c>
      <c r="D45" s="241">
        <v>17.36</v>
      </c>
      <c r="E45" s="241">
        <v>24.141999999999999</v>
      </c>
      <c r="F45" s="276">
        <f>IF(OR('Eff Conc.'!F45=0,'Eff Conc.'!F45=""), " ", 'Eff Conc.'!$D45*'Eff Conc.'!F45*3.78)</f>
        <v>1988.9664479999999</v>
      </c>
      <c r="G45" s="276">
        <f>IF(OR('Eff Conc.'!G45=0,'Eff Conc.'!G45=""), " ", 'Eff Conc.'!$D45*'Eff Conc.'!G45*3.78)</f>
        <v>1980.4357439999999</v>
      </c>
      <c r="H45" s="276">
        <f>IF('Eff Conc.'!H45="", " ", 'Eff Conc.'!$D45*'Eff Conc.'!H45*3.78)</f>
        <v>20.342447999999997</v>
      </c>
      <c r="I45" s="276">
        <f>IF('Eff Conc.'!I45="", " ", 'Eff Conc.'!$D45*'Eff Conc.'!I45*3.78)</f>
        <v>11.811743999999997</v>
      </c>
      <c r="J45" s="276">
        <f>IF('Eff Conc.'!J45="", " ", 'Eff Conc.'!$D45*'Eff Conc.'!J45*3.78)</f>
        <v>1959.3058463999998</v>
      </c>
      <c r="K45" s="276">
        <f>IF('Eff Conc.'!K45="", " ", 'Eff Conc.'!$D45*'Eff Conc.'!K45*3.78)</f>
        <v>9.3181535999999987</v>
      </c>
      <c r="L45" s="276">
        <f>IF('Eff Conc.'!L45="", " ", 'Eff Conc.'!$D45*'Eff Conc.'!L45*3.78)</f>
        <v>11.483639999999999</v>
      </c>
      <c r="M45" s="276" t="str">
        <f>IF('Eff Conc.'!M45="", " ", 'Eff Conc.'!$D45*'Eff Conc.'!M45*3.78)</f>
        <v xml:space="preserve"> </v>
      </c>
      <c r="N45" s="276">
        <f>IF('Eff Conc.'!N45="", " ", 'Eff Conc.'!$D45*'Eff Conc.'!N45*3.78)</f>
        <v>275.60736000000003</v>
      </c>
      <c r="O45" s="276">
        <f>IF('Eff Conc.'!O45="", " ", 'Eff Conc.'!$D45*'Eff Conc.'!O45*3.78)</f>
        <v>274.29494399999993</v>
      </c>
      <c r="P45" s="276">
        <f>IF('Eff Conc.'!P45="", " ", 'Eff Conc.'!$E45*'Eff Conc.'!P45*3.78)</f>
        <v>370.50244559999993</v>
      </c>
      <c r="Q45" s="293">
        <f>IF('Eff Conc.'!U45="", " ", 'Eff Conc.'!$D45*'Eff Conc.'!U45*3.78)</f>
        <v>65.620799999999988</v>
      </c>
    </row>
    <row r="46" spans="1:17" x14ac:dyDescent="0.25">
      <c r="A46" s="292" t="str">
        <f>'Eff Conc.'!A46</f>
        <v>Q1 2014</v>
      </c>
      <c r="B46" s="87">
        <f>'Eff Conc.'!B46</f>
        <v>41660</v>
      </c>
      <c r="C46" s="129" t="s">
        <v>207</v>
      </c>
      <c r="D46" s="241">
        <v>17.96</v>
      </c>
      <c r="E46" s="241">
        <v>25.635999999999999</v>
      </c>
      <c r="F46" s="276">
        <f>IF(OR('Eff Conc.'!F46=0,'Eff Conc.'!F46=""), " ", 'Eff Conc.'!$D46*'Eff Conc.'!F46*3.78)</f>
        <v>2007.4786048800001</v>
      </c>
      <c r="G46" s="276">
        <f>IF(OR('Eff Conc.'!G46=0,'Eff Conc.'!G46=""), " ", 'Eff Conc.'!$D46*'Eff Conc.'!G46*3.78)</f>
        <v>2001.3686128800002</v>
      </c>
      <c r="H46" s="276">
        <f>IF('Eff Conc.'!H46="", " ", 'Eff Conc.'!$D46*'Eff Conc.'!H46*3.78)</f>
        <v>38.696615999999999</v>
      </c>
      <c r="I46" s="276">
        <f>IF('Eff Conc.'!I46="", " ", 'Eff Conc.'!$D46*'Eff Conc.'!I46*3.78)</f>
        <v>32.586624</v>
      </c>
      <c r="J46" s="276">
        <f>IF('Eff Conc.'!J46="", " ", 'Eff Conc.'!$D46*'Eff Conc.'!J46*3.78)</f>
        <v>1964.2266504000002</v>
      </c>
      <c r="K46" s="276">
        <f>IF('Eff Conc.'!K46="", " ", 'Eff Conc.'!$D46*'Eff Conc.'!K46*3.78)</f>
        <v>4.5553384799999996</v>
      </c>
      <c r="L46" s="276">
        <f>IF('Eff Conc.'!L46="", " ", 'Eff Conc.'!$D46*'Eff Conc.'!L46*3.78)</f>
        <v>8.8255439999999989</v>
      </c>
      <c r="M46" s="276" t="str">
        <f>IF('Eff Conc.'!M46="", " ", 'Eff Conc.'!$D46*'Eff Conc.'!M46*3.78)</f>
        <v xml:space="preserve"> </v>
      </c>
      <c r="N46" s="276">
        <f>IF('Eff Conc.'!N46="", " ", 'Eff Conc.'!$D46*'Eff Conc.'!N46*3.78)</f>
        <v>303.46293599999996</v>
      </c>
      <c r="O46" s="276">
        <f>IF('Eff Conc.'!O46="", " ", 'Eff Conc.'!$D46*'Eff Conc.'!O46*3.78)</f>
        <v>303.46293599999996</v>
      </c>
      <c r="P46" s="276">
        <f>IF('Eff Conc.'!P46="", " ", 'Eff Conc.'!$E46*'Eff Conc.'!P46*3.78)</f>
        <v>415.71850319999993</v>
      </c>
      <c r="Q46" s="293">
        <f>IF('Eff Conc.'!U46="", " ", 'Eff Conc.'!$D46*'Eff Conc.'!U46*3.78)</f>
        <v>67.888800000000003</v>
      </c>
    </row>
    <row r="47" spans="1:17" x14ac:dyDescent="0.25">
      <c r="A47" s="292" t="str">
        <f>'Eff Conc.'!A47</f>
        <v>Q1 2014</v>
      </c>
      <c r="B47" s="87">
        <f>'Eff Conc.'!B47</f>
        <v>41674</v>
      </c>
      <c r="C47" s="129" t="s">
        <v>207</v>
      </c>
      <c r="D47" s="241">
        <v>18.03</v>
      </c>
      <c r="E47" s="241">
        <v>26.27</v>
      </c>
      <c r="F47" s="276">
        <f>IF(OR('Eff Conc.'!F47=0,'Eff Conc.'!F47=""), " ", 'Eff Conc.'!$D47*'Eff Conc.'!F47*3.78)</f>
        <v>2253.832938</v>
      </c>
      <c r="G47" s="276">
        <f>IF(OR('Eff Conc.'!G47=0,'Eff Conc.'!G47=""), " ", 'Eff Conc.'!$D47*'Eff Conc.'!G47*3.78)</f>
        <v>2255.0596992000005</v>
      </c>
      <c r="H47" s="276">
        <f>IF('Eff Conc.'!H47="", " ", 'Eff Conc.'!$D47*'Eff Conc.'!H47*3.78)</f>
        <v>4.7707380000000006</v>
      </c>
      <c r="I47" s="276">
        <f>IF('Eff Conc.'!I47="", " ", 'Eff Conc.'!$D47*'Eff Conc.'!I47*3.78)</f>
        <v>5.9974992</v>
      </c>
      <c r="J47" s="276">
        <f>IF('Eff Conc.'!J47="", " ", 'Eff Conc.'!$D47*'Eff Conc.'!J47*3.78)</f>
        <v>2241.6334793999999</v>
      </c>
      <c r="K47" s="276">
        <f>IF('Eff Conc.'!K47="", " ", 'Eff Conc.'!$D47*'Eff Conc.'!K47*3.78)</f>
        <v>7.4287206000000001</v>
      </c>
      <c r="L47" s="276">
        <f>IF('Eff Conc.'!L47="", " ", 'Eff Conc.'!$D47*'Eff Conc.'!L47*3.78)</f>
        <v>12.880992600000001</v>
      </c>
      <c r="M47" s="276" t="str">
        <f>IF('Eff Conc.'!M47="", " ", 'Eff Conc.'!$D47*'Eff Conc.'!M47*3.78)</f>
        <v xml:space="preserve"> </v>
      </c>
      <c r="N47" s="276">
        <f>IF('Eff Conc.'!N47="", " ", 'Eff Conc.'!$D47*'Eff Conc.'!N47*3.78)</f>
        <v>335.314728</v>
      </c>
      <c r="O47" s="276">
        <f>IF('Eff Conc.'!O47="", " ", 'Eff Conc.'!$D47*'Eff Conc.'!O47*3.78)</f>
        <v>335.314728</v>
      </c>
      <c r="P47" s="276">
        <f>IF('Eff Conc.'!P47="", " ", 'Eff Conc.'!$E47*'Eff Conc.'!P47*3.78)</f>
        <v>454.79674799999998</v>
      </c>
      <c r="Q47" s="293">
        <f>IF('Eff Conc.'!U47="", " ", 'Eff Conc.'!$D47*'Eff Conc.'!U47*3.78)</f>
        <v>68.153400000000005</v>
      </c>
    </row>
    <row r="48" spans="1:17" x14ac:dyDescent="0.25">
      <c r="A48" s="292" t="str">
        <f>'Eff Conc.'!A48</f>
        <v>Q1 2014</v>
      </c>
      <c r="B48" s="87">
        <f>'Eff Conc.'!B48</f>
        <v>41676</v>
      </c>
      <c r="C48" s="129" t="s">
        <v>205</v>
      </c>
      <c r="D48" s="241">
        <v>19.559999999999999</v>
      </c>
      <c r="E48" s="241">
        <v>28.013999999999999</v>
      </c>
      <c r="F48" s="276">
        <f>IF(OR('Eff Conc.'!F48=0,'Eff Conc.'!F48=""), " ", 'Eff Conc.'!$D48*'Eff Conc.'!F48*3.78)</f>
        <v>2371.12360128</v>
      </c>
      <c r="G48" s="276">
        <f>IF(OR('Eff Conc.'!G48=0,'Eff Conc.'!G48=""), " ", 'Eff Conc.'!$D48*'Eff Conc.'!G48*3.78)</f>
        <v>2371.12360128</v>
      </c>
      <c r="H48" s="276">
        <f>IF('Eff Conc.'!H48="", " ", 'Eff Conc.'!$D48*'Eff Conc.'!H48*3.78)</f>
        <v>5.1755759999999995</v>
      </c>
      <c r="I48" s="276">
        <f>IF('Eff Conc.'!I48="", " ", 'Eff Conc.'!$D48*'Eff Conc.'!I48*3.78)</f>
        <v>5.1755759999999995</v>
      </c>
      <c r="J48" s="276">
        <f>IF('Eff Conc.'!J48="", " ", 'Eff Conc.'!$D48*'Eff Conc.'!J48*3.78)</f>
        <v>2359.9147823999997</v>
      </c>
      <c r="K48" s="276">
        <f>IF('Eff Conc.'!K48="", " ", 'Eff Conc.'!$D48*'Eff Conc.'!K48*3.78)</f>
        <v>6.0332428799999995</v>
      </c>
      <c r="L48" s="276">
        <f>IF('Eff Conc.'!L48="", " ", 'Eff Conc.'!$D48*'Eff Conc.'!L48*3.78)</f>
        <v>11.903824799999999</v>
      </c>
      <c r="M48" s="276" t="str">
        <f>IF('Eff Conc.'!M48="", " ", 'Eff Conc.'!$D48*'Eff Conc.'!M48*3.78)</f>
        <v xml:space="preserve"> </v>
      </c>
      <c r="N48" s="276">
        <f>IF('Eff Conc.'!N48="", " ", 'Eff Conc.'!$D48*'Eff Conc.'!N48*3.78)</f>
        <v>354.89663999999993</v>
      </c>
      <c r="O48" s="276">
        <f>IF('Eff Conc.'!O48="", " ", 'Eff Conc.'!$D48*'Eff Conc.'!O48*3.78)</f>
        <v>356.37537600000002</v>
      </c>
      <c r="P48" s="276">
        <f>IF('Eff Conc.'!P48="", " ", 'Eff Conc.'!$E48*'Eff Conc.'!P48*3.78)</f>
        <v>487.10743199999996</v>
      </c>
      <c r="Q48" s="293">
        <f>IF('Eff Conc.'!U48="", " ", 'Eff Conc.'!$D48*'Eff Conc.'!U48*3.78)</f>
        <v>73.936799999999991</v>
      </c>
    </row>
    <row r="49" spans="1:17" x14ac:dyDescent="0.25">
      <c r="A49" s="292" t="str">
        <f>'Eff Conc.'!A49</f>
        <v>Q1 2014</v>
      </c>
      <c r="B49" s="87">
        <f>'Eff Conc.'!B49</f>
        <v>41689</v>
      </c>
      <c r="C49" s="129" t="s">
        <v>207</v>
      </c>
      <c r="D49" s="241">
        <v>17.04</v>
      </c>
      <c r="E49" s="241">
        <v>23.975000000000001</v>
      </c>
      <c r="F49" s="276">
        <f>IF(OR('Eff Conc.'!F49=0,'Eff Conc.'!F49=""), " ", 'Eff Conc.'!$D49*'Eff Conc.'!F49*3.78)</f>
        <v>2151.32763888</v>
      </c>
      <c r="G49" s="276">
        <f>IF(OR('Eff Conc.'!G49=0,'Eff Conc.'!G49=""), " ", 'Eff Conc.'!$D49*'Eff Conc.'!G49*3.78)</f>
        <v>2145.53063088</v>
      </c>
      <c r="H49" s="276">
        <f>IF('Eff Conc.'!H49="", " ", 'Eff Conc.'!$D49*'Eff Conc.'!H49*3.78)</f>
        <v>25.764479999999999</v>
      </c>
      <c r="I49" s="276">
        <f>IF('Eff Conc.'!I49="", " ", 'Eff Conc.'!$D49*'Eff Conc.'!I49*3.78)</f>
        <v>19.967471999999997</v>
      </c>
      <c r="J49" s="276">
        <f>IF('Eff Conc.'!J49="", " ", 'Eff Conc.'!$D49*'Eff Conc.'!J49*3.78)</f>
        <v>2121.7693392000001</v>
      </c>
      <c r="K49" s="276">
        <f>IF('Eff Conc.'!K49="", " ", 'Eff Conc.'!$D49*'Eff Conc.'!K49*3.78)</f>
        <v>3.7938196799999995</v>
      </c>
      <c r="L49" s="276">
        <f>IF('Eff Conc.'!L49="", " ", 'Eff Conc.'!$D49*'Eff Conc.'!L49*3.78)</f>
        <v>8.3734559999999991</v>
      </c>
      <c r="M49" s="276" t="str">
        <f>IF('Eff Conc.'!M49="", " ", 'Eff Conc.'!$D49*'Eff Conc.'!M49*3.78)</f>
        <v xml:space="preserve"> </v>
      </c>
      <c r="N49" s="276">
        <f>IF('Eff Conc.'!N49="", " ", 'Eff Conc.'!$D49*'Eff Conc.'!N49*3.78)</f>
        <v>318.191328</v>
      </c>
      <c r="O49" s="276">
        <f>IF('Eff Conc.'!O49="", " ", 'Eff Conc.'!$D49*'Eff Conc.'!O49*3.78)</f>
        <v>318.83544000000001</v>
      </c>
      <c r="P49" s="276">
        <f>IF('Eff Conc.'!P49="", " ", 'Eff Conc.'!$E49*'Eff Conc.'!P49*3.78)</f>
        <v>414.15853500000003</v>
      </c>
      <c r="Q49" s="293">
        <f>IF('Eff Conc.'!U49="", " ", 'Eff Conc.'!$D49*'Eff Conc.'!U49*3.78)</f>
        <v>64.411199999999994</v>
      </c>
    </row>
    <row r="50" spans="1:17" x14ac:dyDescent="0.25">
      <c r="A50" s="292" t="str">
        <f>'Eff Conc.'!A50</f>
        <v>Q1 2014</v>
      </c>
      <c r="B50" s="87">
        <f>'Eff Conc.'!B50</f>
        <v>41710</v>
      </c>
      <c r="C50" s="129" t="s">
        <v>207</v>
      </c>
      <c r="D50" s="241">
        <v>18.43</v>
      </c>
      <c r="E50" s="241">
        <v>24.887</v>
      </c>
      <c r="F50" s="276">
        <f>IF(OR('Eff Conc.'!F50=0,'Eff Conc.'!F50=""), " ", 'Eff Conc.'!$D50*'Eff Conc.'!F50*3.78)</f>
        <v>2174.9537879999998</v>
      </c>
      <c r="G50" s="276">
        <f>IF(OR('Eff Conc.'!G50=0,'Eff Conc.'!G50=""), " ", 'Eff Conc.'!$D50*'Eff Conc.'!G50*3.78)</f>
        <v>2172.1671719999995</v>
      </c>
      <c r="H50" s="276">
        <f>IF('Eff Conc.'!H50="", " ", 'Eff Conc.'!$D50*'Eff Conc.'!H50*3.78)</f>
        <v>15.326387999999998</v>
      </c>
      <c r="I50" s="276">
        <f>IF('Eff Conc.'!I50="", " ", 'Eff Conc.'!$D50*'Eff Conc.'!I50*3.78)</f>
        <v>12.539771999999997</v>
      </c>
      <c r="J50" s="276">
        <f>IF('Eff Conc.'!J50="", " ", 'Eff Conc.'!$D50*'Eff Conc.'!J50*3.78)</f>
        <v>2148.0629435999999</v>
      </c>
      <c r="K50" s="276">
        <f>IF('Eff Conc.'!K50="", " ", 'Eff Conc.'!$D50*'Eff Conc.'!K50*3.78)</f>
        <v>11.564456399999999</v>
      </c>
      <c r="L50" s="276">
        <f>IF('Eff Conc.'!L50="", " ", 'Eff Conc.'!$D50*'Eff Conc.'!L50*3.78)</f>
        <v>9.0565020000000001</v>
      </c>
      <c r="M50" s="276" t="str">
        <f>IF('Eff Conc.'!M50="", " ", 'Eff Conc.'!$D50*'Eff Conc.'!M50*3.78)</f>
        <v xml:space="preserve"> </v>
      </c>
      <c r="N50" s="276">
        <f>IF('Eff Conc.'!N50="", " ", 'Eff Conc.'!$D50*'Eff Conc.'!N50*3.78)</f>
        <v>326.03407199999998</v>
      </c>
      <c r="O50" s="276">
        <f>IF('Eff Conc.'!O50="", " ", 'Eff Conc.'!$D50*'Eff Conc.'!O50*3.78)</f>
        <v>329.51734199999999</v>
      </c>
      <c r="P50" s="276">
        <f>IF('Eff Conc.'!P50="", " ", 'Eff Conc.'!$E50*'Eff Conc.'!P50*3.78)</f>
        <v>427.09078439999996</v>
      </c>
      <c r="Q50" s="293">
        <f>IF('Eff Conc.'!U50="", " ", 'Eff Conc.'!$D50*'Eff Conc.'!U50*3.78)</f>
        <v>69.665399999999991</v>
      </c>
    </row>
    <row r="51" spans="1:17" x14ac:dyDescent="0.25">
      <c r="A51" s="292" t="str">
        <f>'Eff Conc.'!A51</f>
        <v>Q1 2014</v>
      </c>
      <c r="B51" s="87">
        <f>'Eff Conc.'!B51</f>
        <v>41716</v>
      </c>
      <c r="C51" s="129" t="s">
        <v>207</v>
      </c>
      <c r="D51" s="241">
        <v>17.82</v>
      </c>
      <c r="E51" s="241">
        <v>26.742999999999999</v>
      </c>
      <c r="F51" s="276">
        <f>IF(OR('Eff Conc.'!F51=0,'Eff Conc.'!F51=""), " ", 'Eff Conc.'!$D51*'Eff Conc.'!F51*3.78)</f>
        <v>2092.8627719999999</v>
      </c>
      <c r="G51" s="276">
        <f>IF(OR('Eff Conc.'!G51=0,'Eff Conc.'!G51=""), " ", 'Eff Conc.'!$D51*'Eff Conc.'!G51*3.78)</f>
        <v>2120.4802079999999</v>
      </c>
      <c r="H51" s="276">
        <f>IF('Eff Conc.'!H51="", " ", 'Eff Conc.'!$D51*'Eff Conc.'!H51*3.78)</f>
        <v>4.7151719999999999</v>
      </c>
      <c r="I51" s="276">
        <f>IF('Eff Conc.'!I51="", " ", 'Eff Conc.'!$D51*'Eff Conc.'!I51*3.78)</f>
        <v>32.332607999999993</v>
      </c>
      <c r="J51" s="276">
        <f>IF('Eff Conc.'!J51="", " ", 'Eff Conc.'!$D51*'Eff Conc.'!J51*3.78)</f>
        <v>2073.9347244000001</v>
      </c>
      <c r="K51" s="276">
        <f>IF('Eff Conc.'!K51="", " ", 'Eff Conc.'!$D51*'Eff Conc.'!K51*3.78)</f>
        <v>14.212875599999998</v>
      </c>
      <c r="L51" s="276">
        <f>IF('Eff Conc.'!L51="", " ", 'Eff Conc.'!$D51*'Eff Conc.'!L51*3.78)</f>
        <v>9.4303439999999998</v>
      </c>
      <c r="M51" s="276" t="str">
        <f>IF('Eff Conc.'!M51="", " ", 'Eff Conc.'!$D51*'Eff Conc.'!M51*3.78)</f>
        <v xml:space="preserve"> </v>
      </c>
      <c r="N51" s="276">
        <f>IF('Eff Conc.'!N51="", " ", 'Eff Conc.'!$D51*'Eff Conc.'!N51*3.78)</f>
        <v>323.32607999999999</v>
      </c>
      <c r="O51" s="276">
        <f>IF('Eff Conc.'!O51="", " ", 'Eff Conc.'!$D51*'Eff Conc.'!O51*3.78)</f>
        <v>324.673272</v>
      </c>
      <c r="P51" s="276">
        <f>IF('Eff Conc.'!P51="", " ", 'Eff Conc.'!$E51*'Eff Conc.'!P51*3.78)</f>
        <v>470.061711</v>
      </c>
      <c r="Q51" s="293">
        <f>IF('Eff Conc.'!U51="", " ", 'Eff Conc.'!$D51*'Eff Conc.'!U51*3.78)</f>
        <v>67.3596</v>
      </c>
    </row>
    <row r="52" spans="1:17" x14ac:dyDescent="0.25">
      <c r="A52" s="292" t="str">
        <f>'Eff Conc.'!A52</f>
        <v>Q1 2014</v>
      </c>
      <c r="B52" s="87">
        <f>'Eff Conc.'!B52</f>
        <v>41724</v>
      </c>
      <c r="C52" s="129" t="s">
        <v>205</v>
      </c>
      <c r="D52" s="241">
        <v>18.100000000000001</v>
      </c>
      <c r="E52" s="241">
        <v>27.11</v>
      </c>
      <c r="F52" s="276">
        <f>IF(OR('Eff Conc.'!F52=0,'Eff Conc.'!F52=""), " ", 'Eff Conc.'!$D52*'Eff Conc.'!F52*3.78)</f>
        <v>2262.5832599999999</v>
      </c>
      <c r="G52" s="276">
        <f>IF(OR('Eff Conc.'!G52=0,'Eff Conc.'!G52=""), " ", 'Eff Conc.'!$D52*'Eff Conc.'!G52*3.78)</f>
        <v>2266.6883400000006</v>
      </c>
      <c r="H52" s="276">
        <f>IF('Eff Conc.'!H52="", " ", 'Eff Conc.'!$D52*'Eff Conc.'!H52*3.78)</f>
        <v>4.7892600000000005</v>
      </c>
      <c r="I52" s="276">
        <f>IF('Eff Conc.'!I52="", " ", 'Eff Conc.'!$D52*'Eff Conc.'!I52*3.78)</f>
        <v>8.8943399999999997</v>
      </c>
      <c r="J52" s="276">
        <f>IF('Eff Conc.'!J52="", " ", 'Eff Conc.'!$D52*'Eff Conc.'!J52*3.78)</f>
        <v>2247.394464</v>
      </c>
      <c r="K52" s="276">
        <f>IF('Eff Conc.'!K52="", " ", 'Eff Conc.'!$D52*'Eff Conc.'!K52*3.78)</f>
        <v>10.399536000000001</v>
      </c>
      <c r="L52" s="276">
        <f>IF('Eff Conc.'!L52="", " ", 'Eff Conc.'!$D52*'Eff Conc.'!L52*3.78)</f>
        <v>8.8943399999999997</v>
      </c>
      <c r="M52" s="276" t="str">
        <f>IF('Eff Conc.'!M52="", " ", 'Eff Conc.'!$D52*'Eff Conc.'!M52*3.78)</f>
        <v xml:space="preserve"> </v>
      </c>
      <c r="N52" s="276">
        <f>IF('Eff Conc.'!N52="", " ", 'Eff Conc.'!$D52*'Eff Conc.'!N52*3.78)</f>
        <v>329.77476000000007</v>
      </c>
      <c r="O52" s="276">
        <f>IF('Eff Conc.'!O52="", " ", 'Eff Conc.'!$D52*'Eff Conc.'!O52*3.78)</f>
        <v>327.72222000000005</v>
      </c>
      <c r="P52" s="276">
        <f>IF('Eff Conc.'!P52="", " ", 'Eff Conc.'!$E52*'Eff Conc.'!P52*3.78)</f>
        <v>502.78838399999995</v>
      </c>
      <c r="Q52" s="293">
        <f>IF('Eff Conc.'!U52="", " ", 'Eff Conc.'!$D52*'Eff Conc.'!U52*3.78)</f>
        <v>68.418000000000006</v>
      </c>
    </row>
    <row r="53" spans="1:17" x14ac:dyDescent="0.25">
      <c r="A53" s="292">
        <f>'Eff Conc.'!A53</f>
        <v>0</v>
      </c>
      <c r="B53" s="87">
        <f>'Eff Conc.'!B53</f>
        <v>0</v>
      </c>
      <c r="C53" s="129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7">
        <f>'Eff Conc.'!B54</f>
        <v>0</v>
      </c>
      <c r="C54" s="129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7">
        <f>'Eff Conc.'!B55</f>
        <v>0</v>
      </c>
      <c r="C55" s="129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7">
        <f>'Eff Conc.'!B56</f>
        <v>0</v>
      </c>
      <c r="C56" s="129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7">
        <f>'Eff Conc.'!B57</f>
        <v>0</v>
      </c>
      <c r="C57" s="129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7">
        <f>'Eff Conc.'!B58</f>
        <v>0</v>
      </c>
      <c r="C58" s="129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7">
        <f>'Eff Conc.'!B59</f>
        <v>0</v>
      </c>
      <c r="C59" s="129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7">
        <f>'Eff Conc.'!B60</f>
        <v>0</v>
      </c>
      <c r="C60" s="129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7">
        <f>'Eff Conc.'!B61</f>
        <v>0</v>
      </c>
      <c r="C61" s="129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7">
        <f>'Eff Conc.'!B62</f>
        <v>0</v>
      </c>
      <c r="C62" s="129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7">
        <f>'Eff Conc.'!B63</f>
        <v>0</v>
      </c>
      <c r="C63" s="129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7">
        <f>'Eff Conc.'!B64</f>
        <v>0</v>
      </c>
      <c r="C64" s="129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7">
        <f>'Eff Conc.'!B65</f>
        <v>0</v>
      </c>
      <c r="C65" s="129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s="112" customFormat="1" x14ac:dyDescent="0.25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s="112" customFormat="1" x14ac:dyDescent="0.25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124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70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70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70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70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1" t="s">
        <v>174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603" priority="4" operator="containsText" text="Y">
      <formula>NOT(ISERROR(SEARCH("Y",C7)))</formula>
    </cfRule>
  </conditionalFormatting>
  <conditionalFormatting sqref="A7:Q66">
    <cfRule type="containsBlanks" dxfId="602" priority="6">
      <formula>LEN(TRIM(A7))=0</formula>
    </cfRule>
  </conditionalFormatting>
  <conditionalFormatting sqref="F7:Q66">
    <cfRule type="cellIs" dxfId="601" priority="1" operator="equal">
      <formula>0</formula>
    </cfRule>
    <cfRule type="containsErrors" dxfId="600" priority="2">
      <formula>ISERROR(F7)</formula>
    </cfRule>
  </conditionalFormatting>
  <pageMargins left="0.25" right="0.25" top="0.75" bottom="0.75" header="0.3" footer="0.3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B1" zoomScaleNormal="100" workbookViewId="0">
      <selection activeCell="I20" sqref="I20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O2" s="21"/>
      <c r="P2" s="21"/>
      <c r="Q2" s="21"/>
      <c r="R2" s="21"/>
      <c r="S2" s="55"/>
    </row>
    <row r="3" spans="1:19" s="56" customFormat="1" ht="19.5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55" t="s">
        <v>4</v>
      </c>
      <c r="D5" s="356"/>
      <c r="E5" s="355" t="s">
        <v>1</v>
      </c>
      <c r="F5" s="356"/>
      <c r="G5" s="355" t="s">
        <v>2</v>
      </c>
      <c r="H5" s="356"/>
      <c r="I5" s="355" t="s">
        <v>3</v>
      </c>
      <c r="J5" s="356"/>
      <c r="K5" s="355" t="s">
        <v>8</v>
      </c>
      <c r="L5" s="356"/>
      <c r="M5" s="355" t="s">
        <v>17</v>
      </c>
      <c r="N5" s="356"/>
      <c r="O5" s="355" t="s">
        <v>9</v>
      </c>
      <c r="P5" s="356"/>
      <c r="Q5" s="355" t="s">
        <v>104</v>
      </c>
      <c r="R5" s="35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Conc'!A7</f>
        <v>Dry 2012</v>
      </c>
      <c r="B7" s="152">
        <f>'Inf Load'!B7</f>
        <v>41100</v>
      </c>
      <c r="C7" s="142">
        <v>7.0000000000000007E-2</v>
      </c>
      <c r="D7" s="143">
        <v>0.1</v>
      </c>
      <c r="E7" s="237"/>
      <c r="F7" s="238"/>
      <c r="G7" s="142">
        <v>1E-3</v>
      </c>
      <c r="H7" s="143">
        <v>0.01</v>
      </c>
      <c r="I7" s="237">
        <v>0.4</v>
      </c>
      <c r="J7" s="238">
        <v>0.8</v>
      </c>
      <c r="K7" s="142">
        <v>0.01</v>
      </c>
      <c r="L7" s="143">
        <v>0.02</v>
      </c>
      <c r="M7" s="237">
        <v>0.01</v>
      </c>
      <c r="N7" s="238">
        <v>0.02</v>
      </c>
      <c r="O7" s="69">
        <v>0.5</v>
      </c>
      <c r="P7" s="143">
        <v>1</v>
      </c>
      <c r="Q7" s="144">
        <v>0.02</v>
      </c>
      <c r="R7" s="145">
        <v>0.1</v>
      </c>
    </row>
    <row r="8" spans="1:19" x14ac:dyDescent="0.25">
      <c r="A8" s="153" t="str">
        <f>' Inf Conc'!A8</f>
        <v>Wet 2012/2013</v>
      </c>
      <c r="B8" s="152">
        <f>'Inf Load'!B8</f>
        <v>41218</v>
      </c>
      <c r="C8" s="142">
        <v>7.0000000000000007E-2</v>
      </c>
      <c r="D8" s="143">
        <v>0.1</v>
      </c>
      <c r="E8" s="237"/>
      <c r="F8" s="238"/>
      <c r="G8" s="142">
        <v>1E-3</v>
      </c>
      <c r="H8" s="143">
        <v>0.01</v>
      </c>
      <c r="I8" s="237">
        <v>0.4</v>
      </c>
      <c r="J8" s="238">
        <v>0.8</v>
      </c>
      <c r="K8" s="142">
        <v>0.01</v>
      </c>
      <c r="L8" s="143">
        <v>0.02</v>
      </c>
      <c r="M8" s="237">
        <v>0.01</v>
      </c>
      <c r="N8" s="238">
        <v>0.02</v>
      </c>
      <c r="O8" s="69">
        <v>0.5</v>
      </c>
      <c r="P8" s="143">
        <v>1</v>
      </c>
      <c r="Q8" s="144">
        <v>0.02</v>
      </c>
      <c r="R8" s="145">
        <v>0.1</v>
      </c>
    </row>
    <row r="9" spans="1:19" x14ac:dyDescent="0.25">
      <c r="A9" s="153" t="str">
        <f>' Inf Conc'!A9</f>
        <v>Dry 2013</v>
      </c>
      <c r="B9" s="152">
        <f>'Inf Load'!B9</f>
        <v>41480</v>
      </c>
      <c r="C9" s="142">
        <v>7.0000000000000007E-2</v>
      </c>
      <c r="D9" s="143">
        <v>0.1</v>
      </c>
      <c r="E9" s="237"/>
      <c r="F9" s="238"/>
      <c r="G9" s="142">
        <v>1E-3</v>
      </c>
      <c r="H9" s="143">
        <v>0.01</v>
      </c>
      <c r="I9" s="237">
        <v>0.04</v>
      </c>
      <c r="J9" s="238">
        <v>0.1</v>
      </c>
      <c r="K9" s="142">
        <v>7.0000000000000007E-2</v>
      </c>
      <c r="L9" s="143">
        <v>0.1</v>
      </c>
      <c r="M9" s="237">
        <v>0.01</v>
      </c>
      <c r="N9" s="238">
        <v>0.02</v>
      </c>
      <c r="O9" s="69">
        <v>1</v>
      </c>
      <c r="P9" s="143">
        <v>1</v>
      </c>
      <c r="Q9" s="144">
        <v>0.02</v>
      </c>
      <c r="R9" s="145">
        <v>0.05</v>
      </c>
    </row>
    <row r="10" spans="1:19" x14ac:dyDescent="0.25">
      <c r="A10" s="153" t="str">
        <f>' Inf Conc'!A10</f>
        <v>Wet 2013/2014</v>
      </c>
      <c r="B10" s="152">
        <f>'Inf Load'!B10</f>
        <v>41598</v>
      </c>
      <c r="C10" s="142">
        <v>7.0000000000000007E-2</v>
      </c>
      <c r="D10" s="143">
        <v>0.1</v>
      </c>
      <c r="E10" s="237"/>
      <c r="F10" s="238"/>
      <c r="G10" s="142">
        <v>1E-3</v>
      </c>
      <c r="H10" s="143">
        <v>0.01</v>
      </c>
      <c r="I10" s="237">
        <v>0.13</v>
      </c>
      <c r="J10" s="238">
        <v>0.2</v>
      </c>
      <c r="K10" s="142">
        <v>0.05</v>
      </c>
      <c r="L10" s="143">
        <v>0.2</v>
      </c>
      <c r="M10" s="237">
        <v>0.05</v>
      </c>
      <c r="N10" s="238">
        <v>0.2</v>
      </c>
      <c r="O10" s="69">
        <v>1</v>
      </c>
      <c r="P10" s="143">
        <v>1</v>
      </c>
      <c r="Q10" s="144">
        <v>0.02</v>
      </c>
      <c r="R10" s="145">
        <v>0.05</v>
      </c>
    </row>
    <row r="11" spans="1:19" x14ac:dyDescent="0.25">
      <c r="A11" s="153" t="str">
        <f>' Inf Conc'!A11</f>
        <v>Wet 2013/2014</v>
      </c>
      <c r="B11" s="152">
        <f>'Inf Load'!B11</f>
        <v>41616</v>
      </c>
      <c r="C11" s="142">
        <v>7.0000000000000007E-2</v>
      </c>
      <c r="D11" s="143">
        <v>0.1</v>
      </c>
      <c r="E11" s="237"/>
      <c r="F11" s="238"/>
      <c r="G11" s="142">
        <v>1E-3</v>
      </c>
      <c r="H11" s="143">
        <v>0.01</v>
      </c>
      <c r="I11" s="237">
        <v>0.13</v>
      </c>
      <c r="J11" s="238">
        <v>0.2</v>
      </c>
      <c r="K11" s="142">
        <v>0.05</v>
      </c>
      <c r="L11" s="143">
        <v>0.2</v>
      </c>
      <c r="M11" s="237">
        <v>0.05</v>
      </c>
      <c r="N11" s="238">
        <v>0.2</v>
      </c>
      <c r="O11" s="69">
        <v>1</v>
      </c>
      <c r="P11" s="143">
        <v>1</v>
      </c>
      <c r="Q11" s="144">
        <v>0.02</v>
      </c>
      <c r="R11" s="145">
        <v>0.1</v>
      </c>
    </row>
    <row r="12" spans="1:19" x14ac:dyDescent="0.25">
      <c r="A12" s="153" t="str">
        <f>' Inf Conc'!A12</f>
        <v>Wet 2013/2014</v>
      </c>
      <c r="B12" s="152">
        <f>'Inf Load'!B12</f>
        <v>41631</v>
      </c>
      <c r="C12" s="142">
        <v>7.0000000000000007E-2</v>
      </c>
      <c r="D12" s="143">
        <v>0.1</v>
      </c>
      <c r="E12" s="237"/>
      <c r="F12" s="238"/>
      <c r="G12" s="142">
        <v>1E-3</v>
      </c>
      <c r="H12" s="143">
        <v>0.01</v>
      </c>
      <c r="I12" s="237">
        <v>0.13</v>
      </c>
      <c r="J12" s="238">
        <v>0.2</v>
      </c>
      <c r="K12" s="142">
        <v>0.15</v>
      </c>
      <c r="L12" s="143">
        <v>0.2</v>
      </c>
      <c r="M12" s="237">
        <v>0.15</v>
      </c>
      <c r="N12" s="238">
        <v>0.2</v>
      </c>
      <c r="O12" s="69">
        <v>1</v>
      </c>
      <c r="P12" s="143">
        <v>1</v>
      </c>
      <c r="Q12" s="144">
        <v>0.02</v>
      </c>
      <c r="R12" s="145">
        <v>0.1</v>
      </c>
    </row>
    <row r="13" spans="1:19" x14ac:dyDescent="0.25">
      <c r="A13" s="153" t="str">
        <f>' Inf Conc'!A13</f>
        <v>Wet 2013/2014</v>
      </c>
      <c r="B13" s="152">
        <f>'Inf Load'!B13</f>
        <v>41645</v>
      </c>
      <c r="C13" s="142">
        <v>7.0000000000000007E-2</v>
      </c>
      <c r="D13" s="143">
        <v>0.1</v>
      </c>
      <c r="E13" s="237"/>
      <c r="F13" s="238"/>
      <c r="G13" s="142">
        <v>5.0000000000000001E-3</v>
      </c>
      <c r="H13" s="143">
        <v>0.05</v>
      </c>
      <c r="I13" s="237">
        <v>0.13</v>
      </c>
      <c r="J13" s="238">
        <v>0.2</v>
      </c>
      <c r="K13" s="142">
        <v>0.05</v>
      </c>
      <c r="L13" s="143">
        <v>0.2</v>
      </c>
      <c r="M13" s="237">
        <v>0.05</v>
      </c>
      <c r="N13" s="238">
        <v>0.2</v>
      </c>
      <c r="O13" s="69">
        <v>1</v>
      </c>
      <c r="P13" s="143">
        <v>1</v>
      </c>
      <c r="Q13" s="144">
        <v>0.02</v>
      </c>
      <c r="R13" s="145">
        <v>0.1</v>
      </c>
    </row>
    <row r="14" spans="1:19" x14ac:dyDescent="0.25">
      <c r="A14" s="153" t="str">
        <f>' Inf Conc'!A14</f>
        <v>Wet 2013/2014</v>
      </c>
      <c r="B14" s="152">
        <f>'Inf Load'!B14</f>
        <v>41660</v>
      </c>
      <c r="C14" s="142">
        <v>7.0000000000000007E-2</v>
      </c>
      <c r="D14" s="143">
        <v>0.1</v>
      </c>
      <c r="E14" s="237"/>
      <c r="F14" s="238"/>
      <c r="G14" s="142">
        <v>5.0000000000000001E-3</v>
      </c>
      <c r="H14" s="143">
        <v>0.05</v>
      </c>
      <c r="I14" s="237">
        <v>0.13</v>
      </c>
      <c r="J14" s="238">
        <v>0.2</v>
      </c>
      <c r="K14" s="142">
        <v>0.05</v>
      </c>
      <c r="L14" s="143">
        <v>0.2</v>
      </c>
      <c r="M14" s="237">
        <v>0.05</v>
      </c>
      <c r="N14" s="238">
        <v>0.2</v>
      </c>
      <c r="O14" s="69">
        <v>1</v>
      </c>
      <c r="P14" s="143">
        <v>1</v>
      </c>
      <c r="Q14" s="144">
        <v>0.02</v>
      </c>
      <c r="R14" s="145">
        <v>0.1</v>
      </c>
    </row>
    <row r="15" spans="1:19" x14ac:dyDescent="0.25">
      <c r="A15" s="153" t="str">
        <f>' Inf Conc'!A15</f>
        <v>Wet 2013/2014</v>
      </c>
      <c r="B15" s="152">
        <f>'Inf Load'!B15</f>
        <v>41674</v>
      </c>
      <c r="C15" s="142">
        <v>7.0000000000000007E-2</v>
      </c>
      <c r="D15" s="143">
        <v>0.1</v>
      </c>
      <c r="E15" s="237"/>
      <c r="F15" s="238"/>
      <c r="G15" s="142">
        <v>3.3300000000000001E-3</v>
      </c>
      <c r="H15" s="143">
        <v>3.3300000000000003E-2</v>
      </c>
      <c r="I15" s="237">
        <v>0.13</v>
      </c>
      <c r="J15" s="238">
        <v>0.2</v>
      </c>
      <c r="K15" s="142">
        <v>0.05</v>
      </c>
      <c r="L15" s="143">
        <v>0.2</v>
      </c>
      <c r="M15" s="237">
        <v>0.05</v>
      </c>
      <c r="N15" s="238">
        <v>0.2</v>
      </c>
      <c r="O15" s="69">
        <v>1</v>
      </c>
      <c r="P15" s="143">
        <v>1</v>
      </c>
      <c r="Q15" s="144">
        <v>0.02</v>
      </c>
      <c r="R15" s="145">
        <v>0.05</v>
      </c>
    </row>
    <row r="16" spans="1:19" x14ac:dyDescent="0.25">
      <c r="A16" s="153" t="str">
        <f>' Inf Conc'!A16</f>
        <v>Wet 2013/2014</v>
      </c>
      <c r="B16" s="152">
        <f>'Inf Load'!B16</f>
        <v>41689</v>
      </c>
      <c r="C16" s="142">
        <v>7.0000000000000007E-2</v>
      </c>
      <c r="D16" s="143">
        <v>0.1</v>
      </c>
      <c r="E16" s="237"/>
      <c r="F16" s="238"/>
      <c r="G16" s="142">
        <v>3.3300000000000001E-3</v>
      </c>
      <c r="H16" s="143">
        <v>3.3300000000000003E-2</v>
      </c>
      <c r="I16" s="237">
        <v>0.13</v>
      </c>
      <c r="J16" s="238">
        <v>0.2</v>
      </c>
      <c r="K16" s="142">
        <v>0.05</v>
      </c>
      <c r="L16" s="143">
        <v>0.2</v>
      </c>
      <c r="M16" s="237">
        <v>0.05</v>
      </c>
      <c r="N16" s="238">
        <v>0.2</v>
      </c>
      <c r="O16" s="69">
        <v>1</v>
      </c>
      <c r="P16" s="143">
        <v>1</v>
      </c>
      <c r="Q16" s="144">
        <v>0.02</v>
      </c>
      <c r="R16" s="145">
        <v>0.05</v>
      </c>
    </row>
    <row r="17" spans="1:18" x14ac:dyDescent="0.25">
      <c r="A17" s="153" t="str">
        <f>' Inf Conc'!A17</f>
        <v>Wet 2013/2014</v>
      </c>
      <c r="B17" s="152">
        <f>'Inf Load'!B17</f>
        <v>41710</v>
      </c>
      <c r="C17" s="142">
        <v>7.0000000000000007E-2</v>
      </c>
      <c r="D17" s="143">
        <v>0.1</v>
      </c>
      <c r="E17" s="237"/>
      <c r="F17" s="238"/>
      <c r="G17" s="142">
        <v>5.0000000000000001E-3</v>
      </c>
      <c r="H17" s="143">
        <v>0.05</v>
      </c>
      <c r="I17" s="237">
        <v>0.13</v>
      </c>
      <c r="J17" s="238">
        <v>0.2</v>
      </c>
      <c r="K17" s="142">
        <v>0.05</v>
      </c>
      <c r="L17" s="143">
        <v>0.2</v>
      </c>
      <c r="M17" s="237">
        <v>0.05</v>
      </c>
      <c r="N17" s="238">
        <v>0.2</v>
      </c>
      <c r="O17" s="69">
        <v>1</v>
      </c>
      <c r="P17" s="143">
        <v>1</v>
      </c>
      <c r="Q17" s="144">
        <v>0.02</v>
      </c>
      <c r="R17" s="145">
        <v>0.05</v>
      </c>
    </row>
    <row r="18" spans="1:18" x14ac:dyDescent="0.25">
      <c r="A18" s="153" t="str">
        <f>' Inf Conc'!A18</f>
        <v>Wet 2013/2014</v>
      </c>
      <c r="B18" s="152">
        <f>'Inf Load'!B18</f>
        <v>41716</v>
      </c>
      <c r="C18" s="142">
        <v>7.0000000000000007E-2</v>
      </c>
      <c r="D18" s="143">
        <v>0.1</v>
      </c>
      <c r="E18" s="144"/>
      <c r="F18" s="145"/>
      <c r="G18" s="142">
        <v>2.5000000000000001E-3</v>
      </c>
      <c r="H18" s="143">
        <v>2.5000000000000001E-2</v>
      </c>
      <c r="I18" s="237">
        <v>0.13</v>
      </c>
      <c r="J18" s="238">
        <v>0.2</v>
      </c>
      <c r="K18" s="142">
        <v>0.05</v>
      </c>
      <c r="L18" s="143">
        <v>0.2</v>
      </c>
      <c r="M18" s="237">
        <v>0.05</v>
      </c>
      <c r="N18" s="238">
        <v>0.2</v>
      </c>
      <c r="O18" s="69">
        <v>1</v>
      </c>
      <c r="P18" s="143">
        <v>1</v>
      </c>
      <c r="Q18" s="144">
        <v>0.02</v>
      </c>
      <c r="R18" s="145">
        <v>0.05</v>
      </c>
    </row>
    <row r="19" spans="1:18" x14ac:dyDescent="0.25">
      <c r="A19" s="153" t="str">
        <f>' Inf Conc'!A19</f>
        <v>Wet 2013/2014</v>
      </c>
      <c r="B19" s="152">
        <f>'Inf Load'!B19</f>
        <v>41724</v>
      </c>
      <c r="C19" s="142">
        <v>7.0000000000000007E-2</v>
      </c>
      <c r="D19" s="143">
        <v>0.1</v>
      </c>
      <c r="E19" s="237"/>
      <c r="F19" s="238"/>
      <c r="G19" s="142">
        <v>1E-3</v>
      </c>
      <c r="H19" s="143">
        <v>0.01</v>
      </c>
      <c r="I19" s="237">
        <v>0.13</v>
      </c>
      <c r="J19" s="238">
        <v>0.2</v>
      </c>
      <c r="K19" s="142">
        <v>0.05</v>
      </c>
      <c r="L19" s="143">
        <v>0.2</v>
      </c>
      <c r="M19" s="237">
        <v>0.05</v>
      </c>
      <c r="N19" s="238">
        <v>0.2</v>
      </c>
      <c r="O19" s="69">
        <v>1</v>
      </c>
      <c r="P19" s="143">
        <v>1</v>
      </c>
      <c r="Q19" s="144">
        <v>0.02</v>
      </c>
      <c r="R19" s="145">
        <v>0.05</v>
      </c>
    </row>
    <row r="20" spans="1:18" x14ac:dyDescent="0.25">
      <c r="A20" s="153">
        <f>' Inf Conc'!A20</f>
        <v>0</v>
      </c>
      <c r="B20" s="152">
        <f>'Inf Load'!B20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Conc'!A21</f>
        <v>0</v>
      </c>
      <c r="B21" s="152">
        <f>'Inf Load'!B21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Conc'!A22</f>
        <v>0</v>
      </c>
      <c r="B22" s="152">
        <f>'Inf Load'!B22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Conc'!A23</f>
        <v>0</v>
      </c>
      <c r="B23" s="152">
        <f>'Inf Load'!B23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Conc'!A24</f>
        <v>0</v>
      </c>
      <c r="B24" s="152">
        <f>'Inf Load'!B24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Conc'!A25</f>
        <v>0</v>
      </c>
      <c r="B25" s="152">
        <f>'Inf Load'!B25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Conc'!A26</f>
        <v>0</v>
      </c>
      <c r="B26" s="152">
        <f>'Inf Load'!B26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1" t="s">
        <v>95</v>
      </c>
      <c r="B29" s="176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99" priority="184">
      <formula>ISTEXT(E17)</formula>
    </cfRule>
  </conditionalFormatting>
  <conditionalFormatting sqref="F17:F26">
    <cfRule type="expression" dxfId="598" priority="183">
      <formula>ISTEXT(F17)</formula>
    </cfRule>
  </conditionalFormatting>
  <conditionalFormatting sqref="G20:G26">
    <cfRule type="expression" dxfId="597" priority="182">
      <formula>ISTEXT(G20)</formula>
    </cfRule>
  </conditionalFormatting>
  <conditionalFormatting sqref="H20:H26">
    <cfRule type="expression" dxfId="596" priority="181">
      <formula>ISTEXT(H20)</formula>
    </cfRule>
  </conditionalFormatting>
  <conditionalFormatting sqref="K20:K26">
    <cfRule type="expression" dxfId="595" priority="180">
      <formula>ISTEXT(K20)</formula>
    </cfRule>
  </conditionalFormatting>
  <conditionalFormatting sqref="L20:L26">
    <cfRule type="expression" dxfId="594" priority="179">
      <formula>ISTEXT(L20)</formula>
    </cfRule>
  </conditionalFormatting>
  <conditionalFormatting sqref="M19:M26">
    <cfRule type="expression" dxfId="593" priority="178">
      <formula>ISTEXT(M19)</formula>
    </cfRule>
  </conditionalFormatting>
  <conditionalFormatting sqref="N19:N26">
    <cfRule type="expression" dxfId="592" priority="177">
      <formula>ISTEXT(N19)</formula>
    </cfRule>
  </conditionalFormatting>
  <conditionalFormatting sqref="O20:O26">
    <cfRule type="expression" dxfId="591" priority="176">
      <formula>ISTEXT(O20)</formula>
    </cfRule>
  </conditionalFormatting>
  <conditionalFormatting sqref="P20:P26">
    <cfRule type="expression" dxfId="590" priority="175">
      <formula>ISTEXT(P20)</formula>
    </cfRule>
  </conditionalFormatting>
  <conditionalFormatting sqref="Q20:Q26">
    <cfRule type="expression" dxfId="589" priority="174">
      <formula>ISTEXT(Q20)</formula>
    </cfRule>
  </conditionalFormatting>
  <conditionalFormatting sqref="R20:R26">
    <cfRule type="expression" dxfId="588" priority="173">
      <formula>ISTEXT(R20)</formula>
    </cfRule>
  </conditionalFormatting>
  <conditionalFormatting sqref="D20:D26">
    <cfRule type="expression" dxfId="585" priority="185">
      <formula>ISTEXT(D20)</formula>
    </cfRule>
  </conditionalFormatting>
  <conditionalFormatting sqref="E19">
    <cfRule type="expression" dxfId="583" priority="170">
      <formula>ISTEXT(E19)</formula>
    </cfRule>
  </conditionalFormatting>
  <conditionalFormatting sqref="F19">
    <cfRule type="expression" dxfId="582" priority="169">
      <formula>ISTEXT(F19)</formula>
    </cfRule>
  </conditionalFormatting>
  <conditionalFormatting sqref="M19">
    <cfRule type="expression" dxfId="577" priority="164">
      <formula>ISTEXT(M19)</formula>
    </cfRule>
  </conditionalFormatting>
  <conditionalFormatting sqref="N19">
    <cfRule type="expression" dxfId="576" priority="163">
      <formula>ISTEXT(N19)</formula>
    </cfRule>
  </conditionalFormatting>
  <conditionalFormatting sqref="C20">
    <cfRule type="expression" dxfId="571" priority="158">
      <formula>ISTEXT(C20)</formula>
    </cfRule>
  </conditionalFormatting>
  <conditionalFormatting sqref="D20">
    <cfRule type="expression" dxfId="570" priority="157">
      <formula>ISTEXT(D20)</formula>
    </cfRule>
  </conditionalFormatting>
  <conditionalFormatting sqref="E20">
    <cfRule type="expression" dxfId="569" priority="156">
      <formula>ISTEXT(E20)</formula>
    </cfRule>
  </conditionalFormatting>
  <conditionalFormatting sqref="F20">
    <cfRule type="expression" dxfId="568" priority="155">
      <formula>ISTEXT(F20)</formula>
    </cfRule>
  </conditionalFormatting>
  <conditionalFormatting sqref="G20">
    <cfRule type="expression" dxfId="567" priority="154">
      <formula>ISTEXT(G20)</formula>
    </cfRule>
  </conditionalFormatting>
  <conditionalFormatting sqref="H20">
    <cfRule type="expression" dxfId="566" priority="153">
      <formula>ISTEXT(H20)</formula>
    </cfRule>
  </conditionalFormatting>
  <conditionalFormatting sqref="K20">
    <cfRule type="expression" dxfId="565" priority="152">
      <formula>ISTEXT(K20)</formula>
    </cfRule>
  </conditionalFormatting>
  <conditionalFormatting sqref="L20">
    <cfRule type="expression" dxfId="564" priority="151">
      <formula>ISTEXT(L20)</formula>
    </cfRule>
  </conditionalFormatting>
  <conditionalFormatting sqref="M20">
    <cfRule type="expression" dxfId="563" priority="150">
      <formula>ISTEXT(M20)</formula>
    </cfRule>
  </conditionalFormatting>
  <conditionalFormatting sqref="N20">
    <cfRule type="expression" dxfId="562" priority="149">
      <formula>ISTEXT(N20)</formula>
    </cfRule>
  </conditionalFormatting>
  <conditionalFormatting sqref="O20">
    <cfRule type="expression" dxfId="561" priority="148">
      <formula>ISTEXT(O20)</formula>
    </cfRule>
  </conditionalFormatting>
  <conditionalFormatting sqref="P20">
    <cfRule type="expression" dxfId="560" priority="147">
      <formula>ISTEXT(P20)</formula>
    </cfRule>
  </conditionalFormatting>
  <conditionalFormatting sqref="Q20">
    <cfRule type="expression" dxfId="559" priority="146">
      <formula>ISTEXT(Q20)</formula>
    </cfRule>
  </conditionalFormatting>
  <conditionalFormatting sqref="R20">
    <cfRule type="expression" dxfId="558" priority="145">
      <formula>ISTEXT(R20)</formula>
    </cfRule>
  </conditionalFormatting>
  <conditionalFormatting sqref="C21:C26">
    <cfRule type="expression" dxfId="557" priority="144">
      <formula>ISTEXT(C21)</formula>
    </cfRule>
  </conditionalFormatting>
  <conditionalFormatting sqref="D21:D26">
    <cfRule type="expression" dxfId="556" priority="143">
      <formula>ISTEXT(D21)</formula>
    </cfRule>
  </conditionalFormatting>
  <conditionalFormatting sqref="E21:E26">
    <cfRule type="expression" dxfId="555" priority="142">
      <formula>ISTEXT(E21)</formula>
    </cfRule>
  </conditionalFormatting>
  <conditionalFormatting sqref="F21:F26">
    <cfRule type="expression" dxfId="554" priority="141">
      <formula>ISTEXT(F21)</formula>
    </cfRule>
  </conditionalFormatting>
  <conditionalFormatting sqref="G21:G26">
    <cfRule type="expression" dxfId="553" priority="140">
      <formula>ISTEXT(G21)</formula>
    </cfRule>
  </conditionalFormatting>
  <conditionalFormatting sqref="H21:H26">
    <cfRule type="expression" dxfId="552" priority="139">
      <formula>ISTEXT(H21)</formula>
    </cfRule>
  </conditionalFormatting>
  <conditionalFormatting sqref="K21:K26">
    <cfRule type="expression" dxfId="551" priority="138">
      <formula>ISTEXT(K21)</formula>
    </cfRule>
  </conditionalFormatting>
  <conditionalFormatting sqref="L21:L26">
    <cfRule type="expression" dxfId="550" priority="137">
      <formula>ISTEXT(L21)</formula>
    </cfRule>
  </conditionalFormatting>
  <conditionalFormatting sqref="M21:M26">
    <cfRule type="expression" dxfId="549" priority="136">
      <formula>ISTEXT(M21)</formula>
    </cfRule>
  </conditionalFormatting>
  <conditionalFormatting sqref="N21:N26">
    <cfRule type="expression" dxfId="548" priority="135">
      <formula>ISTEXT(N21)</formula>
    </cfRule>
  </conditionalFormatting>
  <conditionalFormatting sqref="O21:O26">
    <cfRule type="expression" dxfId="547" priority="134">
      <formula>ISTEXT(O21)</formula>
    </cfRule>
  </conditionalFormatting>
  <conditionalFormatting sqref="P21:P26">
    <cfRule type="expression" dxfId="546" priority="133">
      <formula>ISTEXT(P21)</formula>
    </cfRule>
  </conditionalFormatting>
  <conditionalFormatting sqref="Q21:Q26">
    <cfRule type="expression" dxfId="545" priority="132">
      <formula>ISTEXT(Q21)</formula>
    </cfRule>
  </conditionalFormatting>
  <conditionalFormatting sqref="R21:R26">
    <cfRule type="expression" dxfId="544" priority="131">
      <formula>ISTEXT(R21)</formula>
    </cfRule>
  </conditionalFormatting>
  <conditionalFormatting sqref="K7:K12">
    <cfRule type="expression" dxfId="543" priority="115">
      <formula>ISTEXT(K7)</formula>
    </cfRule>
  </conditionalFormatting>
  <conditionalFormatting sqref="L7:L13">
    <cfRule type="expression" dxfId="542" priority="114">
      <formula>ISTEXT(L7)</formula>
    </cfRule>
  </conditionalFormatting>
  <conditionalFormatting sqref="I20:I26">
    <cfRule type="expression" dxfId="541" priority="128">
      <formula>ISTEXT(I20)</formula>
    </cfRule>
  </conditionalFormatting>
  <conditionalFormatting sqref="J20:J26">
    <cfRule type="expression" dxfId="540" priority="127">
      <formula>ISTEXT(J20)</formula>
    </cfRule>
  </conditionalFormatting>
  <conditionalFormatting sqref="I20">
    <cfRule type="expression" dxfId="537" priority="124">
      <formula>ISTEXT(I20)</formula>
    </cfRule>
  </conditionalFormatting>
  <conditionalFormatting sqref="J20">
    <cfRule type="expression" dxfId="536" priority="123">
      <formula>ISTEXT(J20)</formula>
    </cfRule>
  </conditionalFormatting>
  <conditionalFormatting sqref="I21:I26">
    <cfRule type="expression" dxfId="535" priority="122">
      <formula>ISTEXT(I21)</formula>
    </cfRule>
  </conditionalFormatting>
  <conditionalFormatting sqref="J21:J26">
    <cfRule type="expression" dxfId="534" priority="121">
      <formula>ISTEXT(J21)</formula>
    </cfRule>
  </conditionalFormatting>
  <conditionalFormatting sqref="D7:D9">
    <cfRule type="expression" dxfId="533" priority="120">
      <formula>ISTEXT(D7)</formula>
    </cfRule>
  </conditionalFormatting>
  <conditionalFormatting sqref="E7:E16">
    <cfRule type="expression" dxfId="532" priority="119">
      <formula>ISTEXT(E7)</formula>
    </cfRule>
  </conditionalFormatting>
  <conditionalFormatting sqref="F7:F16">
    <cfRule type="expression" dxfId="531" priority="118">
      <formula>ISTEXT(F7)</formula>
    </cfRule>
  </conditionalFormatting>
  <conditionalFormatting sqref="G7:G9">
    <cfRule type="expression" dxfId="530" priority="117">
      <formula>ISTEXT(G7)</formula>
    </cfRule>
  </conditionalFormatting>
  <conditionalFormatting sqref="H7:H9">
    <cfRule type="expression" dxfId="529" priority="116">
      <formula>ISTEXT(H7)</formula>
    </cfRule>
  </conditionalFormatting>
  <conditionalFormatting sqref="M7:M13">
    <cfRule type="expression" dxfId="528" priority="113">
      <formula>ISTEXT(M7)</formula>
    </cfRule>
  </conditionalFormatting>
  <conditionalFormatting sqref="N7:N12">
    <cfRule type="expression" dxfId="527" priority="112">
      <formula>ISTEXT(N7)</formula>
    </cfRule>
  </conditionalFormatting>
  <conditionalFormatting sqref="O7:O12">
    <cfRule type="expression" dxfId="526" priority="111">
      <formula>ISTEXT(O7)</formula>
    </cfRule>
  </conditionalFormatting>
  <conditionalFormatting sqref="P7:P12">
    <cfRule type="expression" dxfId="525" priority="110">
      <formula>ISTEXT(P7)</formula>
    </cfRule>
  </conditionalFormatting>
  <conditionalFormatting sqref="Q7:Q12">
    <cfRule type="expression" dxfId="524" priority="109">
      <formula>ISTEXT(Q7)</formula>
    </cfRule>
  </conditionalFormatting>
  <conditionalFormatting sqref="R7:R12">
    <cfRule type="expression" dxfId="523" priority="108">
      <formula>ISTEXT(R7)</formula>
    </cfRule>
  </conditionalFormatting>
  <conditionalFormatting sqref="I7:I12">
    <cfRule type="expression" dxfId="522" priority="107">
      <formula>ISTEXT(I7)</formula>
    </cfRule>
  </conditionalFormatting>
  <conditionalFormatting sqref="J7:J12">
    <cfRule type="expression" dxfId="521" priority="106">
      <formula>ISTEXT(J7)</formula>
    </cfRule>
  </conditionalFormatting>
  <conditionalFormatting sqref="I20:I26">
    <cfRule type="expression" dxfId="520" priority="95">
      <formula>ISTEXT(I20)</formula>
    </cfRule>
  </conditionalFormatting>
  <conditionalFormatting sqref="J20:J26">
    <cfRule type="expression" dxfId="519" priority="94">
      <formula>ISTEXT(J20)</formula>
    </cfRule>
  </conditionalFormatting>
  <conditionalFormatting sqref="K20:K26">
    <cfRule type="expression" dxfId="518" priority="93">
      <formula>ISTEXT(K20)</formula>
    </cfRule>
  </conditionalFormatting>
  <conditionalFormatting sqref="L20:L26">
    <cfRule type="expression" dxfId="517" priority="92">
      <formula>ISTEXT(L20)</formula>
    </cfRule>
  </conditionalFormatting>
  <conditionalFormatting sqref="M19:M26">
    <cfRule type="expression" dxfId="516" priority="91">
      <formula>ISTEXT(M19)</formula>
    </cfRule>
  </conditionalFormatting>
  <conditionalFormatting sqref="N19:N26">
    <cfRule type="expression" dxfId="515" priority="90">
      <formula>ISTEXT(N19)</formula>
    </cfRule>
  </conditionalFormatting>
  <conditionalFormatting sqref="O20:O26">
    <cfRule type="expression" dxfId="514" priority="89">
      <formula>ISTEXT(O20)</formula>
    </cfRule>
  </conditionalFormatting>
  <conditionalFormatting sqref="P20:P26">
    <cfRule type="expression" dxfId="513" priority="88">
      <formula>ISTEXT(P20)</formula>
    </cfRule>
  </conditionalFormatting>
  <conditionalFormatting sqref="M19">
    <cfRule type="expression" dxfId="508" priority="83">
      <formula>ISTEXT(M19)</formula>
    </cfRule>
  </conditionalFormatting>
  <conditionalFormatting sqref="N19">
    <cfRule type="expression" dxfId="507" priority="82">
      <formula>ISTEXT(N19)</formula>
    </cfRule>
  </conditionalFormatting>
  <conditionalFormatting sqref="I20">
    <cfRule type="expression" dxfId="504" priority="79">
      <formula>ISTEXT(I20)</formula>
    </cfRule>
  </conditionalFormatting>
  <conditionalFormatting sqref="J20">
    <cfRule type="expression" dxfId="503" priority="78">
      <formula>ISTEXT(J20)</formula>
    </cfRule>
  </conditionalFormatting>
  <conditionalFormatting sqref="K20">
    <cfRule type="expression" dxfId="502" priority="77">
      <formula>ISTEXT(K20)</formula>
    </cfRule>
  </conditionalFormatting>
  <conditionalFormatting sqref="L20">
    <cfRule type="expression" dxfId="501" priority="76">
      <formula>ISTEXT(L20)</formula>
    </cfRule>
  </conditionalFormatting>
  <conditionalFormatting sqref="M20">
    <cfRule type="expression" dxfId="500" priority="75">
      <formula>ISTEXT(M20)</formula>
    </cfRule>
  </conditionalFormatting>
  <conditionalFormatting sqref="N20">
    <cfRule type="expression" dxfId="499" priority="74">
      <formula>ISTEXT(N20)</formula>
    </cfRule>
  </conditionalFormatting>
  <conditionalFormatting sqref="O20">
    <cfRule type="expression" dxfId="498" priority="73">
      <formula>ISTEXT(O20)</formula>
    </cfRule>
  </conditionalFormatting>
  <conditionalFormatting sqref="P20">
    <cfRule type="expression" dxfId="497" priority="72">
      <formula>ISTEXT(P20)</formula>
    </cfRule>
  </conditionalFormatting>
  <conditionalFormatting sqref="I21:I26">
    <cfRule type="expression" dxfId="496" priority="71">
      <formula>ISTEXT(I21)</formula>
    </cfRule>
  </conditionalFormatting>
  <conditionalFormatting sqref="J21:J26">
    <cfRule type="expression" dxfId="495" priority="70">
      <formula>ISTEXT(J21)</formula>
    </cfRule>
  </conditionalFormatting>
  <conditionalFormatting sqref="K21:K26">
    <cfRule type="expression" dxfId="494" priority="69">
      <formula>ISTEXT(K21)</formula>
    </cfRule>
  </conditionalFormatting>
  <conditionalFormatting sqref="L21:L26">
    <cfRule type="expression" dxfId="493" priority="68">
      <formula>ISTEXT(L21)</formula>
    </cfRule>
  </conditionalFormatting>
  <conditionalFormatting sqref="M21:M26">
    <cfRule type="expression" dxfId="492" priority="67">
      <formula>ISTEXT(M21)</formula>
    </cfRule>
  </conditionalFormatting>
  <conditionalFormatting sqref="N21:N26">
    <cfRule type="expression" dxfId="491" priority="66">
      <formula>ISTEXT(N21)</formula>
    </cfRule>
  </conditionalFormatting>
  <conditionalFormatting sqref="O21:O26">
    <cfRule type="expression" dxfId="490" priority="65">
      <formula>ISTEXT(O21)</formula>
    </cfRule>
  </conditionalFormatting>
  <conditionalFormatting sqref="P21:P26">
    <cfRule type="expression" dxfId="489" priority="64">
      <formula>ISTEXT(P21)</formula>
    </cfRule>
  </conditionalFormatting>
  <conditionalFormatting sqref="I7:I12">
    <cfRule type="expression" dxfId="488" priority="63">
      <formula>ISTEXT(I7)</formula>
    </cfRule>
  </conditionalFormatting>
  <conditionalFormatting sqref="J7:J12">
    <cfRule type="expression" dxfId="487" priority="62">
      <formula>ISTEXT(J7)</formula>
    </cfRule>
  </conditionalFormatting>
  <conditionalFormatting sqref="K7:K12">
    <cfRule type="expression" dxfId="486" priority="61">
      <formula>ISTEXT(K7)</formula>
    </cfRule>
  </conditionalFormatting>
  <conditionalFormatting sqref="L7:L13">
    <cfRule type="expression" dxfId="485" priority="60">
      <formula>ISTEXT(L7)</formula>
    </cfRule>
  </conditionalFormatting>
  <conditionalFormatting sqref="M7:M13">
    <cfRule type="expression" dxfId="484" priority="59">
      <formula>ISTEXT(M7)</formula>
    </cfRule>
  </conditionalFormatting>
  <conditionalFormatting sqref="N7:N12">
    <cfRule type="expression" dxfId="483" priority="58">
      <formula>ISTEXT(N7)</formula>
    </cfRule>
  </conditionalFormatting>
  <conditionalFormatting sqref="O7:O12">
    <cfRule type="expression" dxfId="482" priority="57">
      <formula>ISTEXT(O7)</formula>
    </cfRule>
  </conditionalFormatting>
  <conditionalFormatting sqref="P7:P12">
    <cfRule type="expression" dxfId="481" priority="56">
      <formula>ISTEXT(P7)</formula>
    </cfRule>
  </conditionalFormatting>
  <conditionalFormatting sqref="Q20:Q26">
    <cfRule type="expression" dxfId="480" priority="55">
      <formula>ISTEXT(Q20)</formula>
    </cfRule>
  </conditionalFormatting>
  <conditionalFormatting sqref="R20:R26">
    <cfRule type="expression" dxfId="479" priority="54">
      <formula>ISTEXT(R20)</formula>
    </cfRule>
  </conditionalFormatting>
  <conditionalFormatting sqref="Q20">
    <cfRule type="expression" dxfId="476" priority="51">
      <formula>ISTEXT(Q20)</formula>
    </cfRule>
  </conditionalFormatting>
  <conditionalFormatting sqref="R20">
    <cfRule type="expression" dxfId="475" priority="50">
      <formula>ISTEXT(R20)</formula>
    </cfRule>
  </conditionalFormatting>
  <conditionalFormatting sqref="Q21:Q26">
    <cfRule type="expression" dxfId="474" priority="49">
      <formula>ISTEXT(Q21)</formula>
    </cfRule>
  </conditionalFormatting>
  <conditionalFormatting sqref="R21:R26">
    <cfRule type="expression" dxfId="473" priority="48">
      <formula>ISTEXT(R21)</formula>
    </cfRule>
  </conditionalFormatting>
  <conditionalFormatting sqref="Q7:Q12">
    <cfRule type="expression" dxfId="472" priority="47">
      <formula>ISTEXT(Q7)</formula>
    </cfRule>
  </conditionalFormatting>
  <conditionalFormatting sqref="R7:R12">
    <cfRule type="expression" dxfId="471" priority="46">
      <formula>ISTEXT(R7)</formula>
    </cfRule>
  </conditionalFormatting>
  <conditionalFormatting sqref="G10:G12">
    <cfRule type="expression" dxfId="470" priority="45">
      <formula>ISTEXT(G10)</formula>
    </cfRule>
  </conditionalFormatting>
  <conditionalFormatting sqref="H10:H12">
    <cfRule type="expression" dxfId="469" priority="44">
      <formula>ISTEXT(H10)</formula>
    </cfRule>
  </conditionalFormatting>
  <conditionalFormatting sqref="D10:D12">
    <cfRule type="expression" dxfId="468" priority="43">
      <formula>ISTEXT(D10)</formula>
    </cfRule>
  </conditionalFormatting>
  <conditionalFormatting sqref="D14:D19">
    <cfRule type="expression" dxfId="89" priority="42">
      <formula>ISTEXT(D14)</formula>
    </cfRule>
  </conditionalFormatting>
  <conditionalFormatting sqref="D13">
    <cfRule type="expression" dxfId="87" priority="41">
      <formula>ISTEXT(D13)</formula>
    </cfRule>
  </conditionalFormatting>
  <conditionalFormatting sqref="G19">
    <cfRule type="expression" dxfId="77" priority="36">
      <formula>ISTEXT(G19)</formula>
    </cfRule>
  </conditionalFormatting>
  <conditionalFormatting sqref="H19">
    <cfRule type="expression" dxfId="75" priority="35">
      <formula>ISTEXT(H19)</formula>
    </cfRule>
  </conditionalFormatting>
  <conditionalFormatting sqref="G13:G16">
    <cfRule type="expression" dxfId="63" priority="30">
      <formula>ISTEXT(G13)</formula>
    </cfRule>
  </conditionalFormatting>
  <conditionalFormatting sqref="H13:H16">
    <cfRule type="expression" dxfId="61" priority="29">
      <formula>ISTEXT(H13)</formula>
    </cfRule>
  </conditionalFormatting>
  <conditionalFormatting sqref="G13:G16">
    <cfRule type="expression" dxfId="59" priority="28">
      <formula>ISTEXT(G13)</formula>
    </cfRule>
  </conditionalFormatting>
  <conditionalFormatting sqref="H13:H16">
    <cfRule type="expression" dxfId="57" priority="27">
      <formula>ISTEXT(H13)</formula>
    </cfRule>
  </conditionalFormatting>
  <conditionalFormatting sqref="G17:G18">
    <cfRule type="expression" dxfId="55" priority="26">
      <formula>ISTEXT(G17)</formula>
    </cfRule>
  </conditionalFormatting>
  <conditionalFormatting sqref="G17:G18">
    <cfRule type="expression" dxfId="53" priority="25">
      <formula>ISTEXT(G17)</formula>
    </cfRule>
  </conditionalFormatting>
  <conditionalFormatting sqref="H17:H18">
    <cfRule type="expression" dxfId="51" priority="24">
      <formula>ISTEXT(H17)</formula>
    </cfRule>
  </conditionalFormatting>
  <conditionalFormatting sqref="H17:H18">
    <cfRule type="expression" dxfId="49" priority="23">
      <formula>ISTEXT(H17)</formula>
    </cfRule>
  </conditionalFormatting>
  <conditionalFormatting sqref="I13:I18">
    <cfRule type="expression" dxfId="47" priority="22">
      <formula>ISTEXT(I13)</formula>
    </cfRule>
  </conditionalFormatting>
  <conditionalFormatting sqref="I13:I18">
    <cfRule type="expression" dxfId="45" priority="21">
      <formula>ISTEXT(I13)</formula>
    </cfRule>
  </conditionalFormatting>
  <conditionalFormatting sqref="J13:J19">
    <cfRule type="expression" dxfId="43" priority="20">
      <formula>ISTEXT(J13)</formula>
    </cfRule>
  </conditionalFormatting>
  <conditionalFormatting sqref="J13:J19">
    <cfRule type="expression" dxfId="41" priority="19">
      <formula>ISTEXT(J13)</formula>
    </cfRule>
  </conditionalFormatting>
  <conditionalFormatting sqref="I19">
    <cfRule type="expression" dxfId="39" priority="18">
      <formula>ISTEXT(I19)</formula>
    </cfRule>
  </conditionalFormatting>
  <conditionalFormatting sqref="I19">
    <cfRule type="expression" dxfId="37" priority="17">
      <formula>ISTEXT(I19)</formula>
    </cfRule>
  </conditionalFormatting>
  <conditionalFormatting sqref="K13:K19">
    <cfRule type="expression" dxfId="35" priority="16">
      <formula>ISTEXT(K13)</formula>
    </cfRule>
  </conditionalFormatting>
  <conditionalFormatting sqref="K13:K19">
    <cfRule type="expression" dxfId="33" priority="15">
      <formula>ISTEXT(K13)</formula>
    </cfRule>
  </conditionalFormatting>
  <conditionalFormatting sqref="L14:L19">
    <cfRule type="expression" dxfId="31" priority="14">
      <formula>ISTEXT(L14)</formula>
    </cfRule>
  </conditionalFormatting>
  <conditionalFormatting sqref="L14:L19">
    <cfRule type="expression" dxfId="29" priority="13">
      <formula>ISTEXT(L14)</formula>
    </cfRule>
  </conditionalFormatting>
  <conditionalFormatting sqref="M14:M18">
    <cfRule type="expression" dxfId="26" priority="12">
      <formula>ISTEXT(M14)</formula>
    </cfRule>
  </conditionalFormatting>
  <conditionalFormatting sqref="M14:M18">
    <cfRule type="expression" dxfId="24" priority="11">
      <formula>ISTEXT(M14)</formula>
    </cfRule>
  </conditionalFormatting>
  <conditionalFormatting sqref="N13:N18">
    <cfRule type="expression" dxfId="22" priority="10">
      <formula>ISTEXT(N13)</formula>
    </cfRule>
  </conditionalFormatting>
  <conditionalFormatting sqref="N13:N18">
    <cfRule type="expression" dxfId="20" priority="9">
      <formula>ISTEXT(N13)</formula>
    </cfRule>
  </conditionalFormatting>
  <conditionalFormatting sqref="O13:O19">
    <cfRule type="expression" dxfId="18" priority="8">
      <formula>ISTEXT(O13)</formula>
    </cfRule>
  </conditionalFormatting>
  <conditionalFormatting sqref="O13:O19">
    <cfRule type="expression" dxfId="16" priority="7">
      <formula>ISTEXT(O13)</formula>
    </cfRule>
  </conditionalFormatting>
  <conditionalFormatting sqref="P13:P19">
    <cfRule type="expression" dxfId="14" priority="6">
      <formula>ISTEXT(P13)</formula>
    </cfRule>
  </conditionalFormatting>
  <conditionalFormatting sqref="P13:P19">
    <cfRule type="expression" dxfId="12" priority="5">
      <formula>ISTEXT(P13)</formula>
    </cfRule>
  </conditionalFormatting>
  <conditionalFormatting sqref="Q13:Q19">
    <cfRule type="expression" dxfId="10" priority="4">
      <formula>ISTEXT(Q13)</formula>
    </cfRule>
  </conditionalFormatting>
  <conditionalFormatting sqref="Q13:Q19">
    <cfRule type="expression" dxfId="8" priority="3">
      <formula>ISTEXT(Q13)</formula>
    </cfRule>
  </conditionalFormatting>
  <conditionalFormatting sqref="R13:R19">
    <cfRule type="expression" dxfId="6" priority="2">
      <formula>ISTEXT(R13)</formula>
    </cfRule>
  </conditionalFormatting>
  <conditionalFormatting sqref="R13:R19">
    <cfRule type="expression" dxfId="4" priority="1">
      <formula>ISTEXT(R13)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topLeftCell="A33" zoomScaleNormal="100" workbookViewId="0">
      <selection activeCell="W50" sqref="W50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4" t="str">
        <f>' Inf Conc'!A2</f>
        <v>City of Palo Alto RWQCP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7" t="str">
        <f>' Inf Conc'!A3</f>
        <v>Jamie Allen/Plant Manager/650 329-2243/James.Allen@cityofpaloalto.org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59" t="s">
        <v>4</v>
      </c>
      <c r="D5" s="358"/>
      <c r="E5" s="359" t="s">
        <v>5</v>
      </c>
      <c r="F5" s="358"/>
      <c r="G5" s="359" t="s">
        <v>209</v>
      </c>
      <c r="H5" s="358"/>
      <c r="I5" s="359" t="s">
        <v>2</v>
      </c>
      <c r="J5" s="358"/>
      <c r="K5" s="359" t="s">
        <v>3</v>
      </c>
      <c r="L5" s="358"/>
      <c r="M5" s="359" t="s">
        <v>7</v>
      </c>
      <c r="N5" s="358"/>
      <c r="O5" s="359" t="s">
        <v>8</v>
      </c>
      <c r="P5" s="358"/>
      <c r="Q5" s="359" t="s">
        <v>23</v>
      </c>
      <c r="R5" s="358"/>
      <c r="S5" s="357" t="s">
        <v>17</v>
      </c>
      <c r="T5" s="358"/>
      <c r="U5" s="357" t="s">
        <v>9</v>
      </c>
      <c r="V5" s="358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4" t="s">
        <v>210</v>
      </c>
      <c r="B7" s="325">
        <f>'Eff Conc.'!B7</f>
        <v>41100</v>
      </c>
      <c r="C7" s="324">
        <v>7.0000000000000007E-2</v>
      </c>
      <c r="D7" s="328">
        <v>0.1</v>
      </c>
      <c r="E7" s="329">
        <v>7.0000000000000007E-2</v>
      </c>
      <c r="F7" s="331">
        <v>0.1</v>
      </c>
      <c r="G7" s="332">
        <v>0.5</v>
      </c>
      <c r="H7" s="332">
        <v>1</v>
      </c>
      <c r="I7" s="329">
        <v>1E-3</v>
      </c>
      <c r="J7" s="329">
        <v>0.01</v>
      </c>
      <c r="K7" s="332">
        <v>0.1</v>
      </c>
      <c r="L7" s="332">
        <v>0.2</v>
      </c>
      <c r="M7" s="329"/>
      <c r="N7" s="329"/>
      <c r="O7" s="332">
        <v>0.01</v>
      </c>
      <c r="P7" s="332">
        <v>0.02</v>
      </c>
      <c r="Q7" s="329">
        <v>0.01</v>
      </c>
      <c r="R7" s="329">
        <v>0.02</v>
      </c>
      <c r="S7" s="330">
        <v>0.01</v>
      </c>
      <c r="T7" s="332">
        <v>0.02</v>
      </c>
      <c r="U7" s="68">
        <v>0.5</v>
      </c>
      <c r="V7" s="141">
        <v>1</v>
      </c>
      <c r="W7" s="135"/>
    </row>
    <row r="8" spans="1:23" s="46" customFormat="1" x14ac:dyDescent="0.25">
      <c r="A8" s="215" t="s">
        <v>210</v>
      </c>
      <c r="B8" s="323">
        <f>'Eff Conc.'!B8</f>
        <v>41115</v>
      </c>
      <c r="C8" s="234">
        <v>7.0000000000000007E-2</v>
      </c>
      <c r="D8" s="128">
        <v>0.1</v>
      </c>
      <c r="E8" s="146">
        <v>7.0000000000000007E-2</v>
      </c>
      <c r="F8" s="146">
        <v>0.1</v>
      </c>
      <c r="G8" s="128">
        <v>0.5</v>
      </c>
      <c r="H8" s="128">
        <v>1</v>
      </c>
      <c r="I8" s="146">
        <v>1E-3</v>
      </c>
      <c r="J8" s="146">
        <v>0.01</v>
      </c>
      <c r="K8" s="128">
        <v>0.1</v>
      </c>
      <c r="L8" s="128">
        <v>0.2</v>
      </c>
      <c r="M8" s="146"/>
      <c r="N8" s="146"/>
      <c r="O8" s="128">
        <v>0.01</v>
      </c>
      <c r="P8" s="128">
        <v>0.02</v>
      </c>
      <c r="Q8" s="146">
        <v>0.01</v>
      </c>
      <c r="R8" s="146">
        <v>0.02</v>
      </c>
      <c r="S8" s="128">
        <v>0.01</v>
      </c>
      <c r="T8" s="128">
        <v>0.02</v>
      </c>
      <c r="U8" s="69">
        <v>0.5</v>
      </c>
      <c r="V8" s="143">
        <v>1</v>
      </c>
      <c r="W8" s="135"/>
    </row>
    <row r="9" spans="1:23" s="46" customFormat="1" x14ac:dyDescent="0.25">
      <c r="A9" s="215" t="s">
        <v>210</v>
      </c>
      <c r="B9" s="323">
        <f>'Eff Conc.'!B9</f>
        <v>41128</v>
      </c>
      <c r="C9" s="234">
        <v>7.0000000000000007E-2</v>
      </c>
      <c r="D9" s="128">
        <v>0.1</v>
      </c>
      <c r="E9" s="146">
        <v>7.0000000000000007E-2</v>
      </c>
      <c r="F9" s="146">
        <v>0.1</v>
      </c>
      <c r="G9" s="128">
        <v>0.5</v>
      </c>
      <c r="H9" s="128">
        <v>1</v>
      </c>
      <c r="I9" s="146">
        <v>1E-3</v>
      </c>
      <c r="J9" s="146">
        <v>0.01</v>
      </c>
      <c r="K9" s="128">
        <v>0.1</v>
      </c>
      <c r="L9" s="128">
        <v>0.2</v>
      </c>
      <c r="M9" s="146"/>
      <c r="N9" s="146"/>
      <c r="O9" s="128">
        <v>0.01</v>
      </c>
      <c r="P9" s="128">
        <v>0.02</v>
      </c>
      <c r="Q9" s="146">
        <v>0.01</v>
      </c>
      <c r="R9" s="146">
        <v>0.02</v>
      </c>
      <c r="S9" s="128">
        <v>0.01</v>
      </c>
      <c r="T9" s="128">
        <v>0.02</v>
      </c>
      <c r="U9" s="69">
        <v>0.5</v>
      </c>
      <c r="V9" s="143">
        <v>1</v>
      </c>
      <c r="W9" s="135"/>
    </row>
    <row r="10" spans="1:23" s="46" customFormat="1" x14ac:dyDescent="0.25">
      <c r="A10" s="215" t="s">
        <v>210</v>
      </c>
      <c r="B10" s="323">
        <f>'Eff Conc.'!B10</f>
        <v>41142</v>
      </c>
      <c r="C10" s="234">
        <v>7.0000000000000007E-2</v>
      </c>
      <c r="D10" s="128">
        <v>0.1</v>
      </c>
      <c r="E10" s="146">
        <v>7.0000000000000007E-2</v>
      </c>
      <c r="F10" s="146">
        <v>0.1</v>
      </c>
      <c r="G10" s="128">
        <v>0.5</v>
      </c>
      <c r="H10" s="128">
        <v>1</v>
      </c>
      <c r="I10" s="146">
        <v>1E-3</v>
      </c>
      <c r="J10" s="146">
        <v>0.01</v>
      </c>
      <c r="K10" s="128">
        <v>0.1</v>
      </c>
      <c r="L10" s="128">
        <v>0.2</v>
      </c>
      <c r="M10" s="146"/>
      <c r="N10" s="146"/>
      <c r="O10" s="128">
        <v>0.01</v>
      </c>
      <c r="P10" s="128">
        <v>0.02</v>
      </c>
      <c r="Q10" s="146">
        <v>0.01</v>
      </c>
      <c r="R10" s="146">
        <v>0.02</v>
      </c>
      <c r="S10" s="128">
        <v>0.01</v>
      </c>
      <c r="T10" s="128">
        <v>0.02</v>
      </c>
      <c r="U10" s="69">
        <v>0.5</v>
      </c>
      <c r="V10" s="143">
        <v>1</v>
      </c>
      <c r="W10" s="135"/>
    </row>
    <row r="11" spans="1:23" s="46" customFormat="1" x14ac:dyDescent="0.25">
      <c r="A11" s="215" t="s">
        <v>210</v>
      </c>
      <c r="B11" s="323">
        <f>'Eff Conc.'!B11</f>
        <v>41158</v>
      </c>
      <c r="C11" s="234">
        <v>7.0000000000000007E-2</v>
      </c>
      <c r="D11" s="128">
        <v>0.1</v>
      </c>
      <c r="E11" s="146">
        <v>7.0000000000000007E-2</v>
      </c>
      <c r="F11" s="146">
        <v>0.1</v>
      </c>
      <c r="G11" s="128">
        <v>0.5</v>
      </c>
      <c r="H11" s="128">
        <v>1</v>
      </c>
      <c r="I11" s="146">
        <v>1E-3</v>
      </c>
      <c r="J11" s="146">
        <v>0.01</v>
      </c>
      <c r="K11" s="128">
        <v>0.1</v>
      </c>
      <c r="L11" s="128">
        <v>0.2</v>
      </c>
      <c r="M11" s="146"/>
      <c r="N11" s="146"/>
      <c r="O11" s="128">
        <v>0.01</v>
      </c>
      <c r="P11" s="128">
        <v>0.02</v>
      </c>
      <c r="Q11" s="146">
        <v>0.01</v>
      </c>
      <c r="R11" s="146">
        <v>0.02</v>
      </c>
      <c r="S11" s="128">
        <v>0.01</v>
      </c>
      <c r="T11" s="128">
        <v>0.02</v>
      </c>
      <c r="U11" s="69">
        <v>0.5</v>
      </c>
      <c r="V11" s="143">
        <v>1</v>
      </c>
      <c r="W11" s="135"/>
    </row>
    <row r="12" spans="1:23" s="46" customFormat="1" x14ac:dyDescent="0.25">
      <c r="A12" s="215" t="s">
        <v>210</v>
      </c>
      <c r="B12" s="323">
        <f>'Eff Conc.'!B12</f>
        <v>41171</v>
      </c>
      <c r="C12" s="234">
        <v>7.0000000000000007E-2</v>
      </c>
      <c r="D12" s="128">
        <v>0.1</v>
      </c>
      <c r="E12" s="146">
        <v>7.0000000000000007E-2</v>
      </c>
      <c r="F12" s="146">
        <v>0.1</v>
      </c>
      <c r="G12" s="128">
        <v>0.5</v>
      </c>
      <c r="H12" s="128">
        <v>1</v>
      </c>
      <c r="I12" s="146">
        <v>1E-3</v>
      </c>
      <c r="J12" s="146">
        <v>0.01</v>
      </c>
      <c r="K12" s="128">
        <v>0.1</v>
      </c>
      <c r="L12" s="128">
        <v>0.2</v>
      </c>
      <c r="M12" s="146"/>
      <c r="N12" s="146"/>
      <c r="O12" s="128">
        <v>0.01</v>
      </c>
      <c r="P12" s="128">
        <v>0.02</v>
      </c>
      <c r="Q12" s="146">
        <v>0.01</v>
      </c>
      <c r="R12" s="146">
        <v>0.02</v>
      </c>
      <c r="S12" s="128">
        <v>0.01</v>
      </c>
      <c r="T12" s="128">
        <v>0.02</v>
      </c>
      <c r="U12" s="69">
        <v>0.5</v>
      </c>
      <c r="V12" s="143">
        <v>1</v>
      </c>
      <c r="W12" s="135"/>
    </row>
    <row r="13" spans="1:23" s="46" customFormat="1" x14ac:dyDescent="0.25">
      <c r="A13" s="215" t="s">
        <v>211</v>
      </c>
      <c r="B13" s="323">
        <f>'Eff Conc.'!B13</f>
        <v>41193</v>
      </c>
      <c r="C13" s="234">
        <v>7.0000000000000007E-2</v>
      </c>
      <c r="D13" s="128">
        <v>0.1</v>
      </c>
      <c r="E13" s="146">
        <v>7.0000000000000007E-2</v>
      </c>
      <c r="F13" s="146">
        <v>0.1</v>
      </c>
      <c r="G13" s="128">
        <v>0.5</v>
      </c>
      <c r="H13" s="128">
        <v>1</v>
      </c>
      <c r="I13" s="146">
        <v>1E-3</v>
      </c>
      <c r="J13" s="146">
        <v>0.01</v>
      </c>
      <c r="K13" s="128">
        <v>0.1</v>
      </c>
      <c r="L13" s="128">
        <v>0.2</v>
      </c>
      <c r="M13" s="146"/>
      <c r="N13" s="146"/>
      <c r="O13" s="128">
        <v>0.01</v>
      </c>
      <c r="P13" s="128">
        <v>0.02</v>
      </c>
      <c r="Q13" s="146">
        <v>0.01</v>
      </c>
      <c r="R13" s="146">
        <v>0.02</v>
      </c>
      <c r="S13" s="128">
        <v>0.01</v>
      </c>
      <c r="T13" s="128">
        <v>0.02</v>
      </c>
      <c r="U13" s="69">
        <v>0.5</v>
      </c>
      <c r="V13" s="143">
        <v>1</v>
      </c>
      <c r="W13" s="135"/>
    </row>
    <row r="14" spans="1:23" s="46" customFormat="1" x14ac:dyDescent="0.25">
      <c r="A14" s="215" t="s">
        <v>211</v>
      </c>
      <c r="B14" s="323">
        <f>'Eff Conc.'!B14</f>
        <v>41206</v>
      </c>
      <c r="C14" s="234">
        <v>7.0000000000000007E-2</v>
      </c>
      <c r="D14" s="128">
        <v>0.1</v>
      </c>
      <c r="E14" s="146">
        <v>7.0000000000000007E-2</v>
      </c>
      <c r="F14" s="146">
        <v>0.1</v>
      </c>
      <c r="G14" s="128">
        <v>0.5</v>
      </c>
      <c r="H14" s="128">
        <v>1</v>
      </c>
      <c r="I14" s="146">
        <v>1E-3</v>
      </c>
      <c r="J14" s="146">
        <v>0.01</v>
      </c>
      <c r="K14" s="128">
        <v>0.1</v>
      </c>
      <c r="L14" s="128">
        <v>0.2</v>
      </c>
      <c r="M14" s="146"/>
      <c r="N14" s="146"/>
      <c r="O14" s="128">
        <v>0.01</v>
      </c>
      <c r="P14" s="128">
        <v>0.02</v>
      </c>
      <c r="Q14" s="146">
        <v>0.01</v>
      </c>
      <c r="R14" s="146">
        <v>0.02</v>
      </c>
      <c r="S14" s="128">
        <v>0.01</v>
      </c>
      <c r="T14" s="128">
        <v>0.02</v>
      </c>
      <c r="U14" s="69">
        <v>0.5</v>
      </c>
      <c r="V14" s="143">
        <v>1</v>
      </c>
      <c r="W14" s="135"/>
    </row>
    <row r="15" spans="1:23" s="46" customFormat="1" x14ac:dyDescent="0.25">
      <c r="A15" s="215" t="s">
        <v>211</v>
      </c>
      <c r="B15" s="323">
        <f>'Eff Conc.'!B15</f>
        <v>41218</v>
      </c>
      <c r="C15" s="234">
        <v>7.0000000000000007E-2</v>
      </c>
      <c r="D15" s="128">
        <v>0.1</v>
      </c>
      <c r="E15" s="146">
        <v>7.0000000000000007E-2</v>
      </c>
      <c r="F15" s="146">
        <v>0.1</v>
      </c>
      <c r="G15" s="128">
        <v>0.5</v>
      </c>
      <c r="H15" s="128">
        <v>1</v>
      </c>
      <c r="I15" s="146">
        <v>1E-3</v>
      </c>
      <c r="J15" s="146">
        <v>0.01</v>
      </c>
      <c r="K15" s="128">
        <v>0.1</v>
      </c>
      <c r="L15" s="128">
        <v>0.2</v>
      </c>
      <c r="M15" s="146"/>
      <c r="N15" s="146"/>
      <c r="O15" s="128">
        <v>0.01</v>
      </c>
      <c r="P15" s="128">
        <v>0.02</v>
      </c>
      <c r="Q15" s="146">
        <v>0.01</v>
      </c>
      <c r="R15" s="146">
        <v>0.02</v>
      </c>
      <c r="S15" s="128">
        <v>0.01</v>
      </c>
      <c r="T15" s="128">
        <v>0.02</v>
      </c>
      <c r="U15" s="69">
        <v>0.5</v>
      </c>
      <c r="V15" s="143">
        <v>1</v>
      </c>
      <c r="W15" s="135"/>
    </row>
    <row r="16" spans="1:23" s="46" customFormat="1" x14ac:dyDescent="0.25">
      <c r="A16" s="215" t="s">
        <v>211</v>
      </c>
      <c r="B16" s="323">
        <f>'Eff Conc.'!B16</f>
        <v>41233</v>
      </c>
      <c r="C16" s="234">
        <v>7.0000000000000007E-2</v>
      </c>
      <c r="D16" s="128">
        <v>0.1</v>
      </c>
      <c r="E16" s="146">
        <v>7.0000000000000007E-2</v>
      </c>
      <c r="F16" s="146">
        <v>0.1</v>
      </c>
      <c r="G16" s="128">
        <v>0.5</v>
      </c>
      <c r="H16" s="128">
        <v>1</v>
      </c>
      <c r="I16" s="146">
        <v>1E-3</v>
      </c>
      <c r="J16" s="146">
        <v>0.01</v>
      </c>
      <c r="K16" s="128">
        <v>0.1</v>
      </c>
      <c r="L16" s="128">
        <v>0.2</v>
      </c>
      <c r="M16" s="146"/>
      <c r="N16" s="146"/>
      <c r="O16" s="128">
        <v>0.01</v>
      </c>
      <c r="P16" s="128">
        <v>0.02</v>
      </c>
      <c r="Q16" s="146">
        <v>0.01</v>
      </c>
      <c r="R16" s="146">
        <v>0.02</v>
      </c>
      <c r="S16" s="128">
        <v>0.01</v>
      </c>
      <c r="T16" s="128">
        <v>0.02</v>
      </c>
      <c r="U16" s="69">
        <v>0.5</v>
      </c>
      <c r="V16" s="143">
        <v>1</v>
      </c>
      <c r="W16" s="135"/>
    </row>
    <row r="17" spans="1:23" s="46" customFormat="1" x14ac:dyDescent="0.25">
      <c r="A17" s="215" t="s">
        <v>211</v>
      </c>
      <c r="B17" s="323">
        <f>'Eff Conc.'!B17</f>
        <v>41246</v>
      </c>
      <c r="C17" s="234">
        <v>7.0000000000000007E-2</v>
      </c>
      <c r="D17" s="128">
        <v>0.1</v>
      </c>
      <c r="E17" s="146">
        <v>7.0000000000000007E-2</v>
      </c>
      <c r="F17" s="146">
        <v>0.1</v>
      </c>
      <c r="G17" s="128">
        <v>0.5</v>
      </c>
      <c r="H17" s="128">
        <v>1</v>
      </c>
      <c r="I17" s="146">
        <v>1E-3</v>
      </c>
      <c r="J17" s="146">
        <v>0.01</v>
      </c>
      <c r="K17" s="128">
        <v>0.1</v>
      </c>
      <c r="L17" s="128">
        <v>0.2</v>
      </c>
      <c r="M17" s="146"/>
      <c r="N17" s="146"/>
      <c r="O17" s="128">
        <v>0.01</v>
      </c>
      <c r="P17" s="128">
        <v>0.02</v>
      </c>
      <c r="Q17" s="146">
        <v>0.01</v>
      </c>
      <c r="R17" s="146">
        <v>0.02</v>
      </c>
      <c r="S17" s="128">
        <v>0.01</v>
      </c>
      <c r="T17" s="128">
        <v>0.02</v>
      </c>
      <c r="U17" s="69">
        <v>0.5</v>
      </c>
      <c r="V17" s="143">
        <v>1</v>
      </c>
      <c r="W17" s="135"/>
    </row>
    <row r="18" spans="1:23" s="46" customFormat="1" x14ac:dyDescent="0.25">
      <c r="A18" s="215" t="s">
        <v>211</v>
      </c>
      <c r="B18" s="323">
        <f>'Eff Conc.'!B18</f>
        <v>41261</v>
      </c>
      <c r="C18" s="326">
        <v>7.0000000000000007E-2</v>
      </c>
      <c r="D18" s="128">
        <v>0.1</v>
      </c>
      <c r="E18" s="146">
        <v>7.0000000000000007E-2</v>
      </c>
      <c r="F18" s="146">
        <v>0.1</v>
      </c>
      <c r="G18" s="128">
        <v>0.5</v>
      </c>
      <c r="H18" s="128">
        <v>1</v>
      </c>
      <c r="I18" s="146">
        <v>1E-3</v>
      </c>
      <c r="J18" s="146">
        <v>0.01</v>
      </c>
      <c r="K18" s="128">
        <v>0.1</v>
      </c>
      <c r="L18" s="128">
        <v>0.2</v>
      </c>
      <c r="M18" s="146"/>
      <c r="N18" s="146"/>
      <c r="O18" s="128">
        <v>0.01</v>
      </c>
      <c r="P18" s="128">
        <v>0.02</v>
      </c>
      <c r="Q18" s="146">
        <v>0.01</v>
      </c>
      <c r="R18" s="146">
        <v>0.02</v>
      </c>
      <c r="S18" s="128">
        <v>0.01</v>
      </c>
      <c r="T18" s="128">
        <v>0.02</v>
      </c>
      <c r="U18" s="142">
        <v>1</v>
      </c>
      <c r="V18" s="143">
        <v>1</v>
      </c>
      <c r="W18" s="135"/>
    </row>
    <row r="19" spans="1:23" s="124" customFormat="1" x14ac:dyDescent="0.25">
      <c r="A19" s="215" t="s">
        <v>212</v>
      </c>
      <c r="B19" s="323">
        <f>'Eff Conc.'!B19</f>
        <v>41281</v>
      </c>
      <c r="C19" s="234">
        <v>7.0000000000000007E-2</v>
      </c>
      <c r="D19" s="128">
        <v>0.1</v>
      </c>
      <c r="E19" s="146">
        <v>7.0000000000000007E-2</v>
      </c>
      <c r="F19" s="146">
        <v>0.1</v>
      </c>
      <c r="G19" s="128">
        <v>0.5</v>
      </c>
      <c r="H19" s="128">
        <v>1</v>
      </c>
      <c r="I19" s="146">
        <v>1E-3</v>
      </c>
      <c r="J19" s="146">
        <v>0.01</v>
      </c>
      <c r="K19" s="128">
        <v>0.1</v>
      </c>
      <c r="L19" s="128">
        <v>0.2</v>
      </c>
      <c r="M19" s="146"/>
      <c r="N19" s="146"/>
      <c r="O19" s="128">
        <v>0.01</v>
      </c>
      <c r="P19" s="128">
        <v>0.02</v>
      </c>
      <c r="Q19" s="146">
        <v>0.01</v>
      </c>
      <c r="R19" s="146">
        <v>0.02</v>
      </c>
      <c r="S19" s="128">
        <v>0.01</v>
      </c>
      <c r="T19" s="128">
        <v>0.02</v>
      </c>
      <c r="U19" s="142">
        <v>1</v>
      </c>
      <c r="V19" s="143">
        <v>1</v>
      </c>
      <c r="W19" s="135"/>
    </row>
    <row r="20" spans="1:23" s="124" customFormat="1" x14ac:dyDescent="0.25">
      <c r="A20" s="215" t="s">
        <v>212</v>
      </c>
      <c r="B20" s="323">
        <f>'Eff Conc.'!B20</f>
        <v>41298</v>
      </c>
      <c r="C20" s="234">
        <v>7.0000000000000007E-2</v>
      </c>
      <c r="D20" s="128">
        <v>0.1</v>
      </c>
      <c r="E20" s="146">
        <v>7.0000000000000007E-2</v>
      </c>
      <c r="F20" s="146">
        <v>0.1</v>
      </c>
      <c r="G20" s="128">
        <v>0.48</v>
      </c>
      <c r="H20" s="128">
        <v>1</v>
      </c>
      <c r="I20" s="146">
        <v>1E-3</v>
      </c>
      <c r="J20" s="146">
        <v>0.01</v>
      </c>
      <c r="K20" s="128">
        <v>0.13</v>
      </c>
      <c r="L20" s="128">
        <v>0.2</v>
      </c>
      <c r="M20" s="146"/>
      <c r="N20" s="146"/>
      <c r="O20" s="128">
        <v>0.01</v>
      </c>
      <c r="P20" s="128">
        <v>0.02</v>
      </c>
      <c r="Q20" s="146">
        <v>0.01</v>
      </c>
      <c r="R20" s="146">
        <v>0.02</v>
      </c>
      <c r="S20" s="128">
        <v>0.01</v>
      </c>
      <c r="T20" s="128">
        <v>0.02</v>
      </c>
      <c r="U20" s="142">
        <v>1</v>
      </c>
      <c r="V20" s="143">
        <v>1</v>
      </c>
      <c r="W20" s="135"/>
    </row>
    <row r="21" spans="1:23" s="124" customFormat="1" x14ac:dyDescent="0.25">
      <c r="A21" s="215" t="s">
        <v>212</v>
      </c>
      <c r="B21" s="323">
        <f>'Eff Conc.'!B21</f>
        <v>41310</v>
      </c>
      <c r="C21" s="234">
        <v>7.0000000000000007E-2</v>
      </c>
      <c r="D21" s="128">
        <v>0.1</v>
      </c>
      <c r="E21" s="146">
        <v>7.0000000000000007E-2</v>
      </c>
      <c r="F21" s="146">
        <v>0.1</v>
      </c>
      <c r="G21" s="128">
        <v>0.48</v>
      </c>
      <c r="H21" s="128">
        <v>1</v>
      </c>
      <c r="I21" s="146">
        <v>1E-3</v>
      </c>
      <c r="J21" s="146">
        <v>0.01</v>
      </c>
      <c r="K21" s="128">
        <v>0.13</v>
      </c>
      <c r="L21" s="128">
        <v>0.2</v>
      </c>
      <c r="M21" s="146"/>
      <c r="N21" s="146"/>
      <c r="O21" s="128">
        <v>0.01</v>
      </c>
      <c r="P21" s="128">
        <v>0.02</v>
      </c>
      <c r="Q21" s="146">
        <v>0.01</v>
      </c>
      <c r="R21" s="146">
        <v>0.02</v>
      </c>
      <c r="S21" s="128">
        <v>0.01</v>
      </c>
      <c r="T21" s="128">
        <v>0.02</v>
      </c>
      <c r="U21" s="142">
        <v>1</v>
      </c>
      <c r="V21" s="143">
        <v>1</v>
      </c>
      <c r="W21" s="135"/>
    </row>
    <row r="22" spans="1:23" s="124" customFormat="1" x14ac:dyDescent="0.25">
      <c r="A22" s="215" t="s">
        <v>212</v>
      </c>
      <c r="B22" s="323">
        <f>'Eff Conc.'!B22</f>
        <v>41312</v>
      </c>
      <c r="C22" s="234">
        <v>7.0000000000000007E-2</v>
      </c>
      <c r="D22" s="128">
        <v>0.1</v>
      </c>
      <c r="E22" s="146">
        <v>7.0000000000000007E-2</v>
      </c>
      <c r="F22" s="146">
        <v>0.1</v>
      </c>
      <c r="G22" s="128">
        <v>0.48</v>
      </c>
      <c r="H22" s="128">
        <v>1</v>
      </c>
      <c r="I22" s="146">
        <v>1E-3</v>
      </c>
      <c r="J22" s="146">
        <v>0.01</v>
      </c>
      <c r="K22" s="128">
        <v>0.13</v>
      </c>
      <c r="L22" s="128">
        <v>0.2</v>
      </c>
      <c r="M22" s="146"/>
      <c r="N22" s="146"/>
      <c r="O22" s="128">
        <v>0.01</v>
      </c>
      <c r="P22" s="128">
        <v>0.02</v>
      </c>
      <c r="Q22" s="146">
        <v>0.01</v>
      </c>
      <c r="R22" s="146">
        <v>0.02</v>
      </c>
      <c r="S22" s="128">
        <v>0.01</v>
      </c>
      <c r="T22" s="128">
        <v>0.02</v>
      </c>
      <c r="U22" s="142">
        <v>1</v>
      </c>
      <c r="V22" s="143">
        <v>1</v>
      </c>
      <c r="W22" s="135"/>
    </row>
    <row r="23" spans="1:23" s="124" customFormat="1" x14ac:dyDescent="0.25">
      <c r="A23" s="215" t="s">
        <v>212</v>
      </c>
      <c r="B23" s="323">
        <f>'Eff Conc.'!B23</f>
        <v>41324</v>
      </c>
      <c r="C23" s="234">
        <v>7.0000000000000007E-2</v>
      </c>
      <c r="D23" s="128">
        <v>0.1</v>
      </c>
      <c r="E23" s="146">
        <v>7.0000000000000007E-2</v>
      </c>
      <c r="F23" s="146">
        <v>0.1</v>
      </c>
      <c r="G23" s="128">
        <v>0.5</v>
      </c>
      <c r="H23" s="128">
        <v>1</v>
      </c>
      <c r="I23" s="146">
        <v>1E-3</v>
      </c>
      <c r="J23" s="146">
        <v>0.01</v>
      </c>
      <c r="K23" s="128">
        <v>0.13</v>
      </c>
      <c r="L23" s="128">
        <v>0.2</v>
      </c>
      <c r="M23" s="146"/>
      <c r="N23" s="146"/>
      <c r="O23" s="128">
        <v>0.01</v>
      </c>
      <c r="P23" s="128">
        <v>0.02</v>
      </c>
      <c r="Q23" s="146">
        <v>0.01</v>
      </c>
      <c r="R23" s="146">
        <v>0.02</v>
      </c>
      <c r="S23" s="128">
        <v>0.01</v>
      </c>
      <c r="T23" s="128">
        <v>0.02</v>
      </c>
      <c r="U23" s="142">
        <v>1</v>
      </c>
      <c r="V23" s="143">
        <v>1</v>
      </c>
      <c r="W23" s="135"/>
    </row>
    <row r="24" spans="1:23" s="124" customFormat="1" x14ac:dyDescent="0.25">
      <c r="A24" s="215" t="s">
        <v>212</v>
      </c>
      <c r="B24" s="323">
        <f>'Eff Conc.'!B24</f>
        <v>41325</v>
      </c>
      <c r="C24" s="234">
        <v>7.0000000000000007E-2</v>
      </c>
      <c r="D24" s="128">
        <v>0.1</v>
      </c>
      <c r="E24" s="146">
        <v>7.0000000000000007E-2</v>
      </c>
      <c r="F24" s="146">
        <v>0.1</v>
      </c>
      <c r="G24" s="128">
        <v>0.5</v>
      </c>
      <c r="H24" s="128">
        <v>1</v>
      </c>
      <c r="I24" s="146">
        <v>1E-3</v>
      </c>
      <c r="J24" s="146">
        <v>0.01</v>
      </c>
      <c r="K24" s="128">
        <v>0.13</v>
      </c>
      <c r="L24" s="128">
        <v>0.2</v>
      </c>
      <c r="M24" s="146"/>
      <c r="N24" s="146"/>
      <c r="O24" s="128">
        <v>0.01</v>
      </c>
      <c r="P24" s="128">
        <v>0.02</v>
      </c>
      <c r="Q24" s="146">
        <v>0.01</v>
      </c>
      <c r="R24" s="146">
        <v>0.02</v>
      </c>
      <c r="S24" s="128">
        <v>0.01</v>
      </c>
      <c r="T24" s="128">
        <v>0.02</v>
      </c>
      <c r="U24" s="142">
        <v>1</v>
      </c>
      <c r="V24" s="143">
        <v>1</v>
      </c>
      <c r="W24" s="135"/>
    </row>
    <row r="25" spans="1:23" s="124" customFormat="1" x14ac:dyDescent="0.25">
      <c r="A25" s="215" t="s">
        <v>212</v>
      </c>
      <c r="B25" s="323">
        <f>'Eff Conc.'!B25</f>
        <v>41339</v>
      </c>
      <c r="C25" s="234">
        <v>7.0000000000000007E-2</v>
      </c>
      <c r="D25" s="128">
        <v>0.1</v>
      </c>
      <c r="E25" s="146">
        <v>7.0000000000000007E-2</v>
      </c>
      <c r="F25" s="146">
        <v>0.1</v>
      </c>
      <c r="G25" s="128">
        <v>0.48</v>
      </c>
      <c r="H25" s="128">
        <v>1</v>
      </c>
      <c r="I25" s="146">
        <v>1E-3</v>
      </c>
      <c r="J25" s="146">
        <v>0.01</v>
      </c>
      <c r="K25" s="128">
        <v>0.13</v>
      </c>
      <c r="L25" s="128">
        <v>0.2</v>
      </c>
      <c r="M25" s="146"/>
      <c r="N25" s="146"/>
      <c r="O25" s="128">
        <v>0.01</v>
      </c>
      <c r="P25" s="128">
        <v>0.02</v>
      </c>
      <c r="Q25" s="146">
        <v>0.01</v>
      </c>
      <c r="R25" s="146">
        <v>0.02</v>
      </c>
      <c r="S25" s="128">
        <v>0.01</v>
      </c>
      <c r="T25" s="128">
        <v>0.02</v>
      </c>
      <c r="U25" s="142">
        <v>1</v>
      </c>
      <c r="V25" s="143">
        <v>1</v>
      </c>
      <c r="W25" s="135"/>
    </row>
    <row r="26" spans="1:23" s="124" customFormat="1" x14ac:dyDescent="0.25">
      <c r="A26" s="215" t="s">
        <v>212</v>
      </c>
      <c r="B26" s="323">
        <f>'Eff Conc.'!B26</f>
        <v>41351</v>
      </c>
      <c r="C26" s="234">
        <v>7.0000000000000007E-2</v>
      </c>
      <c r="D26" s="128">
        <v>0.1</v>
      </c>
      <c r="E26" s="146">
        <v>7.0000000000000007E-2</v>
      </c>
      <c r="F26" s="146">
        <v>0.1</v>
      </c>
      <c r="G26" s="128">
        <v>0.48</v>
      </c>
      <c r="H26" s="128">
        <v>1</v>
      </c>
      <c r="I26" s="146">
        <v>1E-3</v>
      </c>
      <c r="J26" s="146">
        <v>0.01</v>
      </c>
      <c r="K26" s="128">
        <v>0.13</v>
      </c>
      <c r="L26" s="128">
        <v>0.2</v>
      </c>
      <c r="M26" s="146"/>
      <c r="N26" s="146"/>
      <c r="O26" s="128">
        <v>0.01</v>
      </c>
      <c r="P26" s="128">
        <v>0.02</v>
      </c>
      <c r="Q26" s="146">
        <v>0.01</v>
      </c>
      <c r="R26" s="146">
        <v>0.02</v>
      </c>
      <c r="S26" s="128">
        <v>0.01</v>
      </c>
      <c r="T26" s="128">
        <v>0.02</v>
      </c>
      <c r="U26" s="142">
        <v>1</v>
      </c>
      <c r="V26" s="143">
        <v>1</v>
      </c>
      <c r="W26" s="135"/>
    </row>
    <row r="27" spans="1:23" s="124" customFormat="1" x14ac:dyDescent="0.25">
      <c r="A27" s="215" t="str">
        <f>'Eff Conc.'!A27</f>
        <v>Q2 2013</v>
      </c>
      <c r="B27" s="216">
        <f>'Eff Conc.'!B27</f>
        <v>41368</v>
      </c>
      <c r="C27" s="234">
        <v>7.0000000000000007E-2</v>
      </c>
      <c r="D27" s="128">
        <v>0.1</v>
      </c>
      <c r="E27" s="146">
        <v>7.0000000000000007E-2</v>
      </c>
      <c r="F27" s="146">
        <v>0.1</v>
      </c>
      <c r="G27" s="128">
        <v>0.48</v>
      </c>
      <c r="H27" s="128">
        <v>1</v>
      </c>
      <c r="I27" s="146">
        <v>1E-3</v>
      </c>
      <c r="J27" s="146">
        <v>0.01</v>
      </c>
      <c r="K27" s="128">
        <v>0.13</v>
      </c>
      <c r="L27" s="128">
        <v>0.2</v>
      </c>
      <c r="M27" s="146"/>
      <c r="N27" s="146"/>
      <c r="O27" s="128">
        <v>0.01</v>
      </c>
      <c r="P27" s="128">
        <v>0.02</v>
      </c>
      <c r="Q27" s="146">
        <v>0.01</v>
      </c>
      <c r="R27" s="146">
        <v>0.02</v>
      </c>
      <c r="S27" s="128">
        <v>0.01</v>
      </c>
      <c r="T27" s="128">
        <v>0.02</v>
      </c>
      <c r="U27" s="142">
        <v>1</v>
      </c>
      <c r="V27" s="143">
        <v>1</v>
      </c>
      <c r="W27" s="135"/>
    </row>
    <row r="28" spans="1:23" s="124" customFormat="1" x14ac:dyDescent="0.25">
      <c r="A28" s="215" t="str">
        <f>'Eff Conc.'!A28</f>
        <v>Q2 2013</v>
      </c>
      <c r="B28" s="216">
        <f>'Eff Conc.'!B28</f>
        <v>41386</v>
      </c>
      <c r="C28" s="234">
        <v>7.0000000000000007E-2</v>
      </c>
      <c r="D28" s="128">
        <v>0.1</v>
      </c>
      <c r="E28" s="146">
        <v>7.0000000000000007E-2</v>
      </c>
      <c r="F28" s="146">
        <v>0.1</v>
      </c>
      <c r="G28" s="128">
        <v>0.48</v>
      </c>
      <c r="H28" s="128">
        <v>1</v>
      </c>
      <c r="I28" s="146">
        <v>1E-3</v>
      </c>
      <c r="J28" s="146">
        <v>0.01</v>
      </c>
      <c r="K28" s="128">
        <v>0.13</v>
      </c>
      <c r="L28" s="128">
        <v>0.2</v>
      </c>
      <c r="M28" s="146"/>
      <c r="N28" s="146"/>
      <c r="O28" s="128">
        <v>0.01</v>
      </c>
      <c r="P28" s="128">
        <v>0.02</v>
      </c>
      <c r="Q28" s="146">
        <v>0.01</v>
      </c>
      <c r="R28" s="146">
        <v>0.02</v>
      </c>
      <c r="S28" s="128">
        <v>0.01</v>
      </c>
      <c r="T28" s="128">
        <v>0.02</v>
      </c>
      <c r="U28" s="142">
        <v>1</v>
      </c>
      <c r="V28" s="143">
        <v>1</v>
      </c>
      <c r="W28" s="135"/>
    </row>
    <row r="29" spans="1:23" s="124" customFormat="1" x14ac:dyDescent="0.25">
      <c r="A29" s="215" t="str">
        <f>'Eff Conc.'!A29</f>
        <v>Q2 2013</v>
      </c>
      <c r="B29" s="216">
        <f>'Eff Conc.'!B29</f>
        <v>41400</v>
      </c>
      <c r="C29" s="142">
        <v>7.0000000000000007E-2</v>
      </c>
      <c r="D29" s="333">
        <v>0.1</v>
      </c>
      <c r="E29" s="146">
        <v>0.14000000000000001</v>
      </c>
      <c r="F29" s="146">
        <v>0.2</v>
      </c>
      <c r="G29" s="128">
        <v>0.48</v>
      </c>
      <c r="H29" s="128">
        <v>1</v>
      </c>
      <c r="I29" s="146">
        <v>1E-3</v>
      </c>
      <c r="J29" s="146">
        <v>0.01</v>
      </c>
      <c r="K29" s="128">
        <v>0.13</v>
      </c>
      <c r="L29" s="128">
        <v>0.2</v>
      </c>
      <c r="M29" s="146"/>
      <c r="N29" s="146"/>
      <c r="O29" s="128">
        <v>0.01</v>
      </c>
      <c r="P29" s="128">
        <v>0.02</v>
      </c>
      <c r="Q29" s="146">
        <v>0.01</v>
      </c>
      <c r="R29" s="146">
        <v>0.02</v>
      </c>
      <c r="S29" s="128">
        <v>0.01</v>
      </c>
      <c r="T29" s="128">
        <v>0.02</v>
      </c>
      <c r="U29" s="142">
        <v>1</v>
      </c>
      <c r="V29" s="143">
        <v>1</v>
      </c>
      <c r="W29" s="135"/>
    </row>
    <row r="30" spans="1:23" s="124" customFormat="1" x14ac:dyDescent="0.25">
      <c r="A30" s="215" t="str">
        <f>'Eff Conc.'!A30</f>
        <v>Q2 2013</v>
      </c>
      <c r="B30" s="216">
        <f>'Eff Conc.'!B30</f>
        <v>41416</v>
      </c>
      <c r="C30" s="142">
        <v>0.14000000000000001</v>
      </c>
      <c r="D30" s="333">
        <v>0.2</v>
      </c>
      <c r="E30" s="146">
        <v>7.0000000000000007E-2</v>
      </c>
      <c r="F30" s="146">
        <v>0.1</v>
      </c>
      <c r="G30" s="128">
        <v>0.48</v>
      </c>
      <c r="H30" s="128">
        <v>1</v>
      </c>
      <c r="I30" s="146">
        <v>1E-3</v>
      </c>
      <c r="J30" s="146">
        <v>0.01</v>
      </c>
      <c r="K30" s="128">
        <v>0.13</v>
      </c>
      <c r="L30" s="128">
        <v>0.2</v>
      </c>
      <c r="M30" s="146"/>
      <c r="N30" s="146"/>
      <c r="O30" s="128">
        <v>0.01</v>
      </c>
      <c r="P30" s="128">
        <v>0.02</v>
      </c>
      <c r="Q30" s="146">
        <v>0.01</v>
      </c>
      <c r="R30" s="146">
        <v>0.02</v>
      </c>
      <c r="S30" s="128">
        <v>0.01</v>
      </c>
      <c r="T30" s="128">
        <v>0.02</v>
      </c>
      <c r="U30" s="142">
        <v>1</v>
      </c>
      <c r="V30" s="143">
        <v>1</v>
      </c>
      <c r="W30" s="135"/>
    </row>
    <row r="31" spans="1:23" s="124" customFormat="1" x14ac:dyDescent="0.25">
      <c r="A31" s="215" t="str">
        <f>'Eff Conc.'!A31</f>
        <v>Q2 2013</v>
      </c>
      <c r="B31" s="216">
        <f>'Eff Conc.'!B31</f>
        <v>41427</v>
      </c>
      <c r="C31" s="142">
        <v>0.14000000000000001</v>
      </c>
      <c r="D31" s="333">
        <v>0.2</v>
      </c>
      <c r="E31" s="146">
        <v>0.14000000000000001</v>
      </c>
      <c r="F31" s="146">
        <v>0.2</v>
      </c>
      <c r="G31" s="128">
        <v>0.48</v>
      </c>
      <c r="H31" s="128">
        <v>1</v>
      </c>
      <c r="I31" s="146">
        <v>1E-3</v>
      </c>
      <c r="J31" s="146">
        <v>0.01</v>
      </c>
      <c r="K31" s="128">
        <v>0.13</v>
      </c>
      <c r="L31" s="128">
        <v>0.2</v>
      </c>
      <c r="M31" s="146"/>
      <c r="N31" s="146"/>
      <c r="O31" s="128">
        <v>0.01</v>
      </c>
      <c r="P31" s="128">
        <v>0.02</v>
      </c>
      <c r="Q31" s="146">
        <v>0.01</v>
      </c>
      <c r="R31" s="146">
        <v>0.02</v>
      </c>
      <c r="S31" s="128">
        <v>0.01</v>
      </c>
      <c r="T31" s="128">
        <v>0.02</v>
      </c>
      <c r="U31" s="142">
        <v>1</v>
      </c>
      <c r="V31" s="143">
        <v>1</v>
      </c>
      <c r="W31" s="135"/>
    </row>
    <row r="32" spans="1:23" s="124" customFormat="1" x14ac:dyDescent="0.25">
      <c r="A32" s="215" t="str">
        <f>'Eff Conc.'!A32</f>
        <v>Q2 2013</v>
      </c>
      <c r="B32" s="216">
        <f>'Eff Conc.'!B32</f>
        <v>41444</v>
      </c>
      <c r="C32" s="142">
        <v>7.0000000000000007E-2</v>
      </c>
      <c r="D32" s="333">
        <v>0.1</v>
      </c>
      <c r="E32" s="146">
        <v>0.14000000000000001</v>
      </c>
      <c r="F32" s="146">
        <v>0.2</v>
      </c>
      <c r="G32" s="128">
        <v>0.48</v>
      </c>
      <c r="H32" s="128">
        <v>1</v>
      </c>
      <c r="I32" s="146">
        <v>1E-3</v>
      </c>
      <c r="J32" s="146">
        <v>0.01</v>
      </c>
      <c r="K32" s="128">
        <v>0.13</v>
      </c>
      <c r="L32" s="128">
        <v>0.2</v>
      </c>
      <c r="M32" s="146"/>
      <c r="N32" s="146"/>
      <c r="O32" s="128">
        <v>0.15</v>
      </c>
      <c r="P32" s="128">
        <v>0.2</v>
      </c>
      <c r="Q32" s="146">
        <v>0.15</v>
      </c>
      <c r="R32" s="146">
        <v>0.2</v>
      </c>
      <c r="S32" s="128">
        <v>0.01</v>
      </c>
      <c r="T32" s="128">
        <v>0.02</v>
      </c>
      <c r="U32" s="142">
        <v>1</v>
      </c>
      <c r="V32" s="143">
        <v>1</v>
      </c>
      <c r="W32" s="135"/>
    </row>
    <row r="33" spans="1:23" s="124" customFormat="1" x14ac:dyDescent="0.25">
      <c r="A33" s="215" t="str">
        <f>'Eff Conc.'!A33</f>
        <v>Q3 2013</v>
      </c>
      <c r="B33" s="216">
        <f>'Eff Conc.'!B33</f>
        <v>41463</v>
      </c>
      <c r="C33" s="142">
        <v>7.0000000000000007E-2</v>
      </c>
      <c r="D33" s="333">
        <v>0.1</v>
      </c>
      <c r="E33" s="146">
        <v>7.0000000000000007E-2</v>
      </c>
      <c r="F33" s="146">
        <v>0.1</v>
      </c>
      <c r="G33" s="128">
        <v>0.48</v>
      </c>
      <c r="H33" s="128">
        <v>1</v>
      </c>
      <c r="I33" s="146">
        <v>1E-3</v>
      </c>
      <c r="J33" s="146">
        <v>0.01</v>
      </c>
      <c r="K33" s="128">
        <v>0.13</v>
      </c>
      <c r="L33" s="128">
        <v>0.2</v>
      </c>
      <c r="M33" s="146"/>
      <c r="N33" s="146"/>
      <c r="O33" s="128">
        <v>7.4999999999999997E-2</v>
      </c>
      <c r="P33" s="128">
        <v>0.1</v>
      </c>
      <c r="Q33" s="146">
        <v>7.4999999999999997E-2</v>
      </c>
      <c r="R33" s="146">
        <v>0.1</v>
      </c>
      <c r="S33" s="128">
        <v>0.01</v>
      </c>
      <c r="T33" s="128">
        <v>0.02</v>
      </c>
      <c r="U33" s="142">
        <v>1</v>
      </c>
      <c r="V33" s="143">
        <v>1</v>
      </c>
      <c r="W33" s="135"/>
    </row>
    <row r="34" spans="1:23" s="124" customFormat="1" x14ac:dyDescent="0.25">
      <c r="A34" s="215" t="str">
        <f>'Eff Conc.'!A34</f>
        <v>Q3 2013</v>
      </c>
      <c r="B34" s="216">
        <f>'Eff Conc.'!B34</f>
        <v>41480</v>
      </c>
      <c r="C34" s="142">
        <v>7.0000000000000007E-2</v>
      </c>
      <c r="D34" s="333">
        <v>0.1</v>
      </c>
      <c r="E34" s="146">
        <v>7.0000000000000007E-2</v>
      </c>
      <c r="F34" s="146">
        <v>0.1</v>
      </c>
      <c r="G34" s="128">
        <v>0.48</v>
      </c>
      <c r="H34" s="128">
        <v>1</v>
      </c>
      <c r="I34" s="146">
        <v>1E-3</v>
      </c>
      <c r="J34" s="146">
        <v>0.01</v>
      </c>
      <c r="K34" s="128">
        <v>0.04</v>
      </c>
      <c r="L34" s="128">
        <v>0.1</v>
      </c>
      <c r="M34" s="146"/>
      <c r="N34" s="146"/>
      <c r="O34" s="128">
        <v>7.4999999999999997E-2</v>
      </c>
      <c r="P34" s="128">
        <v>0.1</v>
      </c>
      <c r="Q34" s="146">
        <v>7.0000000000000007E-2</v>
      </c>
      <c r="R34" s="146">
        <v>0.1</v>
      </c>
      <c r="S34" s="128">
        <v>0.01</v>
      </c>
      <c r="T34" s="128">
        <v>0.02</v>
      </c>
      <c r="U34" s="142">
        <v>1</v>
      </c>
      <c r="V34" s="143">
        <v>1</v>
      </c>
      <c r="W34" s="135"/>
    </row>
    <row r="35" spans="1:23" s="124" customFormat="1" x14ac:dyDescent="0.25">
      <c r="A35" s="215" t="str">
        <f>'Eff Conc.'!A35</f>
        <v>Q3 2013</v>
      </c>
      <c r="B35" s="216">
        <f>'Eff Conc.'!B35</f>
        <v>41492</v>
      </c>
      <c r="C35" s="142">
        <v>7.0000000000000007E-2</v>
      </c>
      <c r="D35" s="333">
        <v>0.1</v>
      </c>
      <c r="E35" s="146">
        <v>7.0000000000000007E-2</v>
      </c>
      <c r="F35" s="146">
        <v>0.1</v>
      </c>
      <c r="G35" s="334">
        <v>0.2</v>
      </c>
      <c r="H35" s="334">
        <v>0.4</v>
      </c>
      <c r="I35" s="146">
        <v>1E-3</v>
      </c>
      <c r="J35" s="146">
        <v>0.01</v>
      </c>
      <c r="K35" s="128">
        <v>0.04</v>
      </c>
      <c r="L35" s="128">
        <v>0.1</v>
      </c>
      <c r="M35" s="146"/>
      <c r="N35" s="146"/>
      <c r="O35" s="128">
        <v>7.0000000000000007E-2</v>
      </c>
      <c r="P35" s="128">
        <v>0.1</v>
      </c>
      <c r="Q35" s="146">
        <v>7.0000000000000007E-2</v>
      </c>
      <c r="R35" s="146">
        <v>0.1</v>
      </c>
      <c r="S35" s="128">
        <v>0.01</v>
      </c>
      <c r="T35" s="128">
        <v>0.02</v>
      </c>
      <c r="U35" s="142">
        <v>1</v>
      </c>
      <c r="V35" s="143">
        <v>1</v>
      </c>
      <c r="W35" s="135"/>
    </row>
    <row r="36" spans="1:23" s="124" customFormat="1" x14ac:dyDescent="0.25">
      <c r="A36" s="215" t="str">
        <f>'Eff Conc.'!A36</f>
        <v>Q3 2013</v>
      </c>
      <c r="B36" s="216">
        <f>'Eff Conc.'!B36</f>
        <v>41506</v>
      </c>
      <c r="C36" s="142">
        <v>7.0000000000000007E-2</v>
      </c>
      <c r="D36" s="333">
        <v>0.1</v>
      </c>
      <c r="E36" s="146">
        <v>7.0000000000000007E-2</v>
      </c>
      <c r="F36" s="146">
        <v>0.1</v>
      </c>
      <c r="G36" s="128">
        <v>0.48</v>
      </c>
      <c r="H36" s="128">
        <v>1</v>
      </c>
      <c r="I36" s="146">
        <v>1E-3</v>
      </c>
      <c r="J36" s="146">
        <v>0.01</v>
      </c>
      <c r="K36" s="128">
        <v>0.04</v>
      </c>
      <c r="L36" s="128">
        <v>0.1</v>
      </c>
      <c r="M36" s="146"/>
      <c r="N36" s="146"/>
      <c r="O36" s="128">
        <v>0.15</v>
      </c>
      <c r="P36" s="128">
        <v>0.2</v>
      </c>
      <c r="Q36" s="146">
        <v>0.15</v>
      </c>
      <c r="R36" s="146">
        <v>0.2</v>
      </c>
      <c r="S36" s="128">
        <v>0.01</v>
      </c>
      <c r="T36" s="128">
        <v>0.02</v>
      </c>
      <c r="U36" s="142">
        <v>1</v>
      </c>
      <c r="V36" s="143">
        <v>1</v>
      </c>
      <c r="W36" s="135"/>
    </row>
    <row r="37" spans="1:23" s="124" customFormat="1" x14ac:dyDescent="0.25">
      <c r="A37" s="215" t="str">
        <f>'Eff Conc.'!A37</f>
        <v>Q3 2013</v>
      </c>
      <c r="B37" s="216">
        <f>'Eff Conc.'!B37</f>
        <v>41521</v>
      </c>
      <c r="C37" s="142">
        <v>7.0000000000000007E-2</v>
      </c>
      <c r="D37" s="333">
        <v>0.1</v>
      </c>
      <c r="E37" s="146">
        <v>7.0000000000000007E-2</v>
      </c>
      <c r="F37" s="146">
        <v>0.1</v>
      </c>
      <c r="G37" s="128">
        <v>0.48</v>
      </c>
      <c r="H37" s="128">
        <v>1</v>
      </c>
      <c r="I37" s="146">
        <v>1E-3</v>
      </c>
      <c r="J37" s="146">
        <v>0.01</v>
      </c>
      <c r="K37" s="128">
        <v>0.04</v>
      </c>
      <c r="L37" s="128">
        <v>0.1</v>
      </c>
      <c r="M37" s="146"/>
      <c r="N37" s="146"/>
      <c r="O37" s="128">
        <v>0.15</v>
      </c>
      <c r="P37" s="128">
        <v>0.2</v>
      </c>
      <c r="Q37" s="146">
        <v>0.15</v>
      </c>
      <c r="R37" s="146">
        <v>0.2</v>
      </c>
      <c r="S37" s="128">
        <v>0.01</v>
      </c>
      <c r="T37" s="128">
        <v>0.02</v>
      </c>
      <c r="U37" s="142">
        <v>1</v>
      </c>
      <c r="V37" s="143">
        <v>1</v>
      </c>
      <c r="W37" s="135"/>
    </row>
    <row r="38" spans="1:23" s="124" customFormat="1" x14ac:dyDescent="0.25">
      <c r="A38" s="215" t="str">
        <f>'Eff Conc.'!A38</f>
        <v>Q3 2013</v>
      </c>
      <c r="B38" s="216">
        <f>'Eff Conc.'!B38</f>
        <v>41542</v>
      </c>
      <c r="C38" s="142">
        <v>7.0000000000000007E-2</v>
      </c>
      <c r="D38" s="333">
        <v>0.1</v>
      </c>
      <c r="E38" s="146">
        <v>7.0000000000000007E-2</v>
      </c>
      <c r="F38" s="146">
        <v>0.1</v>
      </c>
      <c r="G38" s="128">
        <v>0.48</v>
      </c>
      <c r="H38" s="128">
        <v>1</v>
      </c>
      <c r="I38" s="146">
        <v>1E-3</v>
      </c>
      <c r="J38" s="146">
        <v>0.01</v>
      </c>
      <c r="K38" s="128">
        <v>0.04</v>
      </c>
      <c r="L38" s="128">
        <v>0.1</v>
      </c>
      <c r="M38" s="146"/>
      <c r="N38" s="146"/>
      <c r="O38" s="128">
        <v>7.0000000000000007E-2</v>
      </c>
      <c r="P38" s="128">
        <v>0.1</v>
      </c>
      <c r="Q38" s="146">
        <v>7.0000000000000007E-2</v>
      </c>
      <c r="R38" s="146">
        <v>0.1</v>
      </c>
      <c r="S38" s="128">
        <v>0.01</v>
      </c>
      <c r="T38" s="128">
        <v>0.02</v>
      </c>
      <c r="U38" s="142">
        <v>1</v>
      </c>
      <c r="V38" s="143">
        <v>1</v>
      </c>
      <c r="W38" s="135"/>
    </row>
    <row r="39" spans="1:23" s="124" customFormat="1" x14ac:dyDescent="0.25">
      <c r="A39" s="215" t="str">
        <f>'Eff Conc.'!A39</f>
        <v>Q4 2013</v>
      </c>
      <c r="B39" s="216">
        <f>'Eff Conc.'!B39</f>
        <v>41550</v>
      </c>
      <c r="C39" s="142">
        <v>7.0000000000000007E-2</v>
      </c>
      <c r="D39" s="333">
        <v>0.1</v>
      </c>
      <c r="E39" s="146">
        <v>7.0000000000000007E-2</v>
      </c>
      <c r="F39" s="146">
        <v>0.1</v>
      </c>
      <c r="G39" s="128">
        <v>0.48</v>
      </c>
      <c r="H39" s="128">
        <v>1</v>
      </c>
      <c r="I39" s="146">
        <v>1E-3</v>
      </c>
      <c r="J39" s="146">
        <v>0.01</v>
      </c>
      <c r="K39" s="128">
        <v>0.04</v>
      </c>
      <c r="L39" s="128">
        <v>0.1</v>
      </c>
      <c r="M39" s="146"/>
      <c r="N39" s="146"/>
      <c r="O39" s="128">
        <v>0.05</v>
      </c>
      <c r="P39" s="128">
        <v>0.2</v>
      </c>
      <c r="Q39" s="146">
        <v>0.05</v>
      </c>
      <c r="R39" s="146">
        <v>0.2</v>
      </c>
      <c r="S39" s="128">
        <v>0.05</v>
      </c>
      <c r="T39" s="128">
        <v>0.2</v>
      </c>
      <c r="U39" s="142">
        <v>1</v>
      </c>
      <c r="V39" s="143">
        <v>1</v>
      </c>
      <c r="W39" s="135"/>
    </row>
    <row r="40" spans="1:23" s="124" customFormat="1" x14ac:dyDescent="0.25">
      <c r="A40" s="215" t="str">
        <f>'Eff Conc.'!A40</f>
        <v>Q4 2013</v>
      </c>
      <c r="B40" s="216">
        <f>'Eff Conc.'!B40</f>
        <v>41568</v>
      </c>
      <c r="C40" s="142">
        <v>7.0000000000000007E-2</v>
      </c>
      <c r="D40" s="333">
        <v>0.1</v>
      </c>
      <c r="E40" s="146">
        <v>7.0000000000000007E-2</v>
      </c>
      <c r="F40" s="146">
        <v>0.1</v>
      </c>
      <c r="G40" s="128">
        <v>0.48</v>
      </c>
      <c r="H40" s="128">
        <v>1</v>
      </c>
      <c r="I40" s="146">
        <v>1E-3</v>
      </c>
      <c r="J40" s="146">
        <v>0.01</v>
      </c>
      <c r="K40" s="128">
        <v>0.04</v>
      </c>
      <c r="L40" s="128">
        <v>0.1</v>
      </c>
      <c r="M40" s="146"/>
      <c r="N40" s="146"/>
      <c r="O40" s="128">
        <v>0.05</v>
      </c>
      <c r="P40" s="128">
        <v>0.2</v>
      </c>
      <c r="Q40" s="146">
        <v>0.05</v>
      </c>
      <c r="R40" s="146">
        <v>0.2</v>
      </c>
      <c r="S40" s="128">
        <v>0.05</v>
      </c>
      <c r="T40" s="128">
        <v>0.2</v>
      </c>
      <c r="U40" s="142">
        <v>1</v>
      </c>
      <c r="V40" s="143">
        <v>1</v>
      </c>
      <c r="W40" s="135"/>
    </row>
    <row r="41" spans="1:23" s="124" customFormat="1" x14ac:dyDescent="0.25">
      <c r="A41" s="215" t="str">
        <f>'Eff Conc.'!A41</f>
        <v>Q4 2013</v>
      </c>
      <c r="B41" s="216">
        <f>'Eff Conc.'!B41</f>
        <v>41582</v>
      </c>
      <c r="C41" s="142">
        <v>7.0000000000000007E-2</v>
      </c>
      <c r="D41" s="333">
        <v>0.1</v>
      </c>
      <c r="E41" s="146">
        <v>7.0000000000000007E-2</v>
      </c>
      <c r="F41" s="146">
        <v>0.1</v>
      </c>
      <c r="G41" s="128">
        <v>0.48</v>
      </c>
      <c r="H41" s="128">
        <v>1</v>
      </c>
      <c r="I41" s="146">
        <v>1E-3</v>
      </c>
      <c r="J41" s="146">
        <v>0.01</v>
      </c>
      <c r="K41" s="128">
        <v>0.04</v>
      </c>
      <c r="L41" s="128">
        <v>0.1</v>
      </c>
      <c r="M41" s="146"/>
      <c r="N41" s="146"/>
      <c r="O41" s="128">
        <v>0.05</v>
      </c>
      <c r="P41" s="128">
        <v>0.2</v>
      </c>
      <c r="Q41" s="146">
        <v>0.05</v>
      </c>
      <c r="R41" s="146">
        <v>0.2</v>
      </c>
      <c r="S41" s="128">
        <v>0.05</v>
      </c>
      <c r="T41" s="128">
        <v>0.2</v>
      </c>
      <c r="U41" s="142">
        <v>1</v>
      </c>
      <c r="V41" s="143">
        <v>1</v>
      </c>
      <c r="W41" s="135"/>
    </row>
    <row r="42" spans="1:23" s="124" customFormat="1" x14ac:dyDescent="0.25">
      <c r="A42" s="215" t="str">
        <f>'Eff Conc.'!A42</f>
        <v>Q4 2013</v>
      </c>
      <c r="B42" s="216">
        <f>'Eff Conc.'!B42</f>
        <v>41598</v>
      </c>
      <c r="C42" s="142">
        <v>7.0000000000000007E-2</v>
      </c>
      <c r="D42" s="333">
        <v>0.1</v>
      </c>
      <c r="E42" s="146">
        <v>7.0000000000000007E-2</v>
      </c>
      <c r="F42" s="146">
        <v>0.1</v>
      </c>
      <c r="G42" s="128">
        <v>0.48</v>
      </c>
      <c r="H42" s="128">
        <v>1</v>
      </c>
      <c r="I42" s="146">
        <v>1E-3</v>
      </c>
      <c r="J42" s="146">
        <v>0.01</v>
      </c>
      <c r="K42" s="128">
        <v>0.13</v>
      </c>
      <c r="L42" s="128">
        <v>0.2</v>
      </c>
      <c r="M42" s="146"/>
      <c r="N42" s="146"/>
      <c r="O42" s="128">
        <v>0.05</v>
      </c>
      <c r="P42" s="128">
        <v>0.2</v>
      </c>
      <c r="Q42" s="146">
        <v>0.05</v>
      </c>
      <c r="R42" s="146">
        <v>0.2</v>
      </c>
      <c r="S42" s="128">
        <v>0.05</v>
      </c>
      <c r="T42" s="128">
        <v>0.2</v>
      </c>
      <c r="U42" s="142">
        <v>1</v>
      </c>
      <c r="V42" s="143">
        <v>1</v>
      </c>
      <c r="W42" s="135"/>
    </row>
    <row r="43" spans="1:23" s="124" customFormat="1" x14ac:dyDescent="0.25">
      <c r="A43" s="215" t="str">
        <f>'Eff Conc.'!A43</f>
        <v>Q4 2013</v>
      </c>
      <c r="B43" s="216">
        <f>'Eff Conc.'!B43</f>
        <v>41616</v>
      </c>
      <c r="C43" s="142">
        <v>7.0000000000000007E-2</v>
      </c>
      <c r="D43" s="333">
        <v>0.1</v>
      </c>
      <c r="E43" s="146">
        <v>7.0000000000000007E-2</v>
      </c>
      <c r="F43" s="146">
        <v>0.1</v>
      </c>
      <c r="G43" s="128">
        <v>0.48</v>
      </c>
      <c r="H43" s="128">
        <v>1</v>
      </c>
      <c r="I43" s="146">
        <v>1E-3</v>
      </c>
      <c r="J43" s="146">
        <v>0.01</v>
      </c>
      <c r="K43" s="128">
        <v>0.13</v>
      </c>
      <c r="L43" s="128">
        <v>0.2</v>
      </c>
      <c r="M43" s="144"/>
      <c r="N43" s="146"/>
      <c r="O43" s="128">
        <v>0.05</v>
      </c>
      <c r="P43" s="128">
        <v>0.2</v>
      </c>
      <c r="Q43" s="146">
        <v>0.05</v>
      </c>
      <c r="R43" s="146">
        <v>0.2</v>
      </c>
      <c r="S43" s="128">
        <v>0.05</v>
      </c>
      <c r="T43" s="128">
        <v>0.2</v>
      </c>
      <c r="U43" s="142">
        <v>1</v>
      </c>
      <c r="V43" s="143">
        <v>1</v>
      </c>
      <c r="W43" s="135"/>
    </row>
    <row r="44" spans="1:23" s="124" customFormat="1" x14ac:dyDescent="0.25">
      <c r="A44" s="215" t="str">
        <f>'Eff Conc.'!A44</f>
        <v>Q4 2013</v>
      </c>
      <c r="B44" s="216">
        <f>'Eff Conc.'!B44</f>
        <v>41631</v>
      </c>
      <c r="C44" s="142">
        <v>7.0000000000000007E-2</v>
      </c>
      <c r="D44" s="333">
        <v>0.1</v>
      </c>
      <c r="E44" s="146">
        <v>7.0000000000000007E-2</v>
      </c>
      <c r="F44" s="146">
        <v>0.1</v>
      </c>
      <c r="G44" s="128">
        <v>0.48</v>
      </c>
      <c r="H44" s="128">
        <v>1</v>
      </c>
      <c r="I44" s="146">
        <v>1E-3</v>
      </c>
      <c r="J44" s="146">
        <v>0.01</v>
      </c>
      <c r="K44" s="128">
        <v>0.13</v>
      </c>
      <c r="L44" s="128">
        <v>0.2</v>
      </c>
      <c r="M44" s="144"/>
      <c r="N44" s="146"/>
      <c r="O44" s="142">
        <v>0.15</v>
      </c>
      <c r="P44" s="143">
        <v>0.2</v>
      </c>
      <c r="Q44" s="144">
        <v>7.0000000000000007E-2</v>
      </c>
      <c r="R44" s="232">
        <v>0.1</v>
      </c>
      <c r="S44" s="234">
        <v>0.15</v>
      </c>
      <c r="T44" s="143">
        <v>0.2</v>
      </c>
      <c r="U44" s="142">
        <v>1</v>
      </c>
      <c r="V44" s="143">
        <v>1</v>
      </c>
      <c r="W44" s="135"/>
    </row>
    <row r="45" spans="1:23" s="46" customFormat="1" x14ac:dyDescent="0.25">
      <c r="A45" s="215" t="str">
        <f>'Eff Conc.'!A45</f>
        <v>Q1 2014</v>
      </c>
      <c r="B45" s="216">
        <f>'Eff Conc.'!B45</f>
        <v>41645</v>
      </c>
      <c r="C45" s="142">
        <v>7.0000000000000007E-2</v>
      </c>
      <c r="D45" s="333">
        <v>0.1</v>
      </c>
      <c r="E45" s="146">
        <v>7.0000000000000007E-2</v>
      </c>
      <c r="F45" s="146">
        <v>0.1</v>
      </c>
      <c r="G45" s="128">
        <v>0.48</v>
      </c>
      <c r="H45" s="128">
        <v>1</v>
      </c>
      <c r="I45" s="144">
        <v>5.0000000000000001E-3</v>
      </c>
      <c r="J45" s="145">
        <v>0.05</v>
      </c>
      <c r="K45" s="142">
        <v>0.13</v>
      </c>
      <c r="L45" s="143">
        <v>0.2</v>
      </c>
      <c r="M45" s="144"/>
      <c r="N45" s="146"/>
      <c r="O45" s="142">
        <v>0.05</v>
      </c>
      <c r="P45" s="143">
        <v>0.2</v>
      </c>
      <c r="Q45" s="146">
        <v>0.05</v>
      </c>
      <c r="R45" s="146">
        <v>0.2</v>
      </c>
      <c r="S45" s="128">
        <v>0.05</v>
      </c>
      <c r="T45" s="128">
        <v>0.2</v>
      </c>
      <c r="U45" s="142">
        <v>1</v>
      </c>
      <c r="V45" s="143">
        <v>1</v>
      </c>
      <c r="W45" s="135"/>
    </row>
    <row r="46" spans="1:23" s="46" customFormat="1" x14ac:dyDescent="0.25">
      <c r="A46" s="215" t="str">
        <f>'Eff Conc.'!A46</f>
        <v>Q1 2014</v>
      </c>
      <c r="B46" s="216">
        <f>'Eff Conc.'!B46</f>
        <v>41660</v>
      </c>
      <c r="C46" s="142">
        <v>7.0000000000000007E-2</v>
      </c>
      <c r="D46" s="333">
        <v>0.1</v>
      </c>
      <c r="E46" s="146">
        <v>7.0000000000000007E-2</v>
      </c>
      <c r="F46" s="146">
        <v>0.1</v>
      </c>
      <c r="G46" s="128">
        <v>0.48</v>
      </c>
      <c r="H46" s="128">
        <v>1</v>
      </c>
      <c r="I46" s="144">
        <v>5.0000000000000001E-3</v>
      </c>
      <c r="J46" s="145">
        <v>0.05</v>
      </c>
      <c r="K46" s="142">
        <v>0.13</v>
      </c>
      <c r="L46" s="143">
        <v>0.2</v>
      </c>
      <c r="M46" s="144"/>
      <c r="N46" s="146"/>
      <c r="O46" s="142">
        <v>0.05</v>
      </c>
      <c r="P46" s="143">
        <v>0.2</v>
      </c>
      <c r="Q46" s="146">
        <v>0.05</v>
      </c>
      <c r="R46" s="146">
        <v>0.2</v>
      </c>
      <c r="S46" s="128">
        <v>0.05</v>
      </c>
      <c r="T46" s="128">
        <v>0.2</v>
      </c>
      <c r="U46" s="142">
        <v>1</v>
      </c>
      <c r="V46" s="143">
        <v>1</v>
      </c>
      <c r="W46" s="135"/>
    </row>
    <row r="47" spans="1:23" s="46" customFormat="1" x14ac:dyDescent="0.25">
      <c r="A47" s="215" t="str">
        <f>'Eff Conc.'!A47</f>
        <v>Q1 2014</v>
      </c>
      <c r="B47" s="216">
        <f>'Eff Conc.'!B47</f>
        <v>41674</v>
      </c>
      <c r="C47" s="142">
        <v>7.0000000000000007E-2</v>
      </c>
      <c r="D47" s="333">
        <v>0.1</v>
      </c>
      <c r="E47" s="146">
        <v>7.0000000000000007E-2</v>
      </c>
      <c r="F47" s="146">
        <v>0.1</v>
      </c>
      <c r="G47" s="128">
        <v>0.48</v>
      </c>
      <c r="H47" s="128">
        <v>1</v>
      </c>
      <c r="I47" s="144">
        <v>5.0000000000000001E-3</v>
      </c>
      <c r="J47" s="145">
        <v>0.05</v>
      </c>
      <c r="K47" s="142">
        <v>0.13</v>
      </c>
      <c r="L47" s="143">
        <v>0.2</v>
      </c>
      <c r="M47" s="144"/>
      <c r="N47" s="146"/>
      <c r="O47" s="142">
        <v>0.05</v>
      </c>
      <c r="P47" s="143">
        <v>0.2</v>
      </c>
      <c r="Q47" s="146">
        <v>0.05</v>
      </c>
      <c r="R47" s="146">
        <v>0.2</v>
      </c>
      <c r="S47" s="128">
        <v>0.05</v>
      </c>
      <c r="T47" s="128">
        <v>0.2</v>
      </c>
      <c r="U47" s="142">
        <v>1</v>
      </c>
      <c r="V47" s="143">
        <v>1</v>
      </c>
      <c r="W47" s="135"/>
    </row>
    <row r="48" spans="1:23" s="46" customFormat="1" x14ac:dyDescent="0.25">
      <c r="A48" s="215" t="str">
        <f>'Eff Conc.'!A48</f>
        <v>Q1 2014</v>
      </c>
      <c r="B48" s="216">
        <f>'Eff Conc.'!B48</f>
        <v>41676</v>
      </c>
      <c r="C48" s="142">
        <v>7.0000000000000007E-2</v>
      </c>
      <c r="D48" s="333">
        <v>0.1</v>
      </c>
      <c r="E48" s="146">
        <v>7.0000000000000007E-2</v>
      </c>
      <c r="F48" s="146">
        <v>0.1</v>
      </c>
      <c r="G48" s="128">
        <v>0.48</v>
      </c>
      <c r="H48" s="128">
        <v>1</v>
      </c>
      <c r="I48" s="144">
        <v>5.0000000000000001E-3</v>
      </c>
      <c r="J48" s="145">
        <v>0.05</v>
      </c>
      <c r="K48" s="142">
        <v>0.13</v>
      </c>
      <c r="L48" s="143">
        <v>0.2</v>
      </c>
      <c r="M48" s="144"/>
      <c r="N48" s="146"/>
      <c r="O48" s="142">
        <v>0.05</v>
      </c>
      <c r="P48" s="143">
        <v>0.2</v>
      </c>
      <c r="Q48" s="146">
        <v>0.05</v>
      </c>
      <c r="R48" s="146">
        <v>0.2</v>
      </c>
      <c r="S48" s="128">
        <v>0.05</v>
      </c>
      <c r="T48" s="128">
        <v>0.2</v>
      </c>
      <c r="U48" s="142">
        <v>1</v>
      </c>
      <c r="V48" s="143">
        <v>1</v>
      </c>
      <c r="W48" s="135"/>
    </row>
    <row r="49" spans="1:23" s="46" customFormat="1" x14ac:dyDescent="0.25">
      <c r="A49" s="215" t="str">
        <f>'Eff Conc.'!A49</f>
        <v>Q1 2014</v>
      </c>
      <c r="B49" s="216">
        <f>'Eff Conc.'!B49</f>
        <v>41689</v>
      </c>
      <c r="C49" s="142">
        <v>7.0000000000000007E-2</v>
      </c>
      <c r="D49" s="333">
        <v>0.1</v>
      </c>
      <c r="E49" s="146">
        <v>7.0000000000000007E-2</v>
      </c>
      <c r="F49" s="146">
        <v>0.1</v>
      </c>
      <c r="G49" s="128">
        <v>0.48</v>
      </c>
      <c r="H49" s="128">
        <v>1</v>
      </c>
      <c r="I49" s="144">
        <v>5.0000000000000001E-3</v>
      </c>
      <c r="J49" s="145">
        <v>0.05</v>
      </c>
      <c r="K49" s="142">
        <v>0.13</v>
      </c>
      <c r="L49" s="143">
        <v>0.2</v>
      </c>
      <c r="M49" s="144"/>
      <c r="N49" s="146"/>
      <c r="O49" s="142">
        <v>0.05</v>
      </c>
      <c r="P49" s="143">
        <v>0.2</v>
      </c>
      <c r="Q49" s="146">
        <v>0.05</v>
      </c>
      <c r="R49" s="146">
        <v>0.2</v>
      </c>
      <c r="S49" s="128">
        <v>0.05</v>
      </c>
      <c r="T49" s="128">
        <v>0.2</v>
      </c>
      <c r="U49" s="142">
        <v>1</v>
      </c>
      <c r="V49" s="143">
        <v>1</v>
      </c>
      <c r="W49" s="135"/>
    </row>
    <row r="50" spans="1:23" s="46" customFormat="1" x14ac:dyDescent="0.25">
      <c r="A50" s="215" t="str">
        <f>'Eff Conc.'!A50</f>
        <v>Q1 2014</v>
      </c>
      <c r="B50" s="216">
        <f>'Eff Conc.'!B50</f>
        <v>41710</v>
      </c>
      <c r="C50" s="142">
        <v>7.0000000000000007E-2</v>
      </c>
      <c r="D50" s="333">
        <v>0.1</v>
      </c>
      <c r="E50" s="146">
        <v>7.0000000000000007E-2</v>
      </c>
      <c r="F50" s="146">
        <v>0.1</v>
      </c>
      <c r="G50" s="128">
        <v>0.48</v>
      </c>
      <c r="H50" s="128">
        <v>1</v>
      </c>
      <c r="I50" s="144">
        <v>5.0000000000000001E-3</v>
      </c>
      <c r="J50" s="145">
        <v>0.05</v>
      </c>
      <c r="K50" s="142">
        <v>0.13</v>
      </c>
      <c r="L50" s="143">
        <v>0.2</v>
      </c>
      <c r="M50" s="144"/>
      <c r="N50" s="146"/>
      <c r="O50" s="142">
        <v>0.05</v>
      </c>
      <c r="P50" s="143">
        <v>0.2</v>
      </c>
      <c r="Q50" s="146">
        <v>0.05</v>
      </c>
      <c r="R50" s="146">
        <v>0.2</v>
      </c>
      <c r="S50" s="128">
        <v>0.05</v>
      </c>
      <c r="T50" s="128">
        <v>0.2</v>
      </c>
      <c r="U50" s="142">
        <v>1</v>
      </c>
      <c r="V50" s="143">
        <v>1</v>
      </c>
      <c r="W50" s="135"/>
    </row>
    <row r="51" spans="1:23" s="46" customFormat="1" x14ac:dyDescent="0.25">
      <c r="A51" s="215" t="str">
        <f>'Eff Conc.'!A51</f>
        <v>Q1 2014</v>
      </c>
      <c r="B51" s="216">
        <f>'Eff Conc.'!B51</f>
        <v>41716</v>
      </c>
      <c r="C51" s="142">
        <v>7.0000000000000007E-2</v>
      </c>
      <c r="D51" s="333">
        <v>0.1</v>
      </c>
      <c r="E51" s="146">
        <v>7.0000000000000007E-2</v>
      </c>
      <c r="F51" s="146">
        <v>0.1</v>
      </c>
      <c r="G51" s="128">
        <v>0.48</v>
      </c>
      <c r="H51" s="128">
        <v>1</v>
      </c>
      <c r="I51" s="144">
        <v>5.0000000000000001E-3</v>
      </c>
      <c r="J51" s="145">
        <v>0.05</v>
      </c>
      <c r="K51" s="142">
        <v>0.13</v>
      </c>
      <c r="L51" s="143">
        <v>0.2</v>
      </c>
      <c r="M51" s="144"/>
      <c r="N51" s="146"/>
      <c r="O51" s="142">
        <v>0.05</v>
      </c>
      <c r="P51" s="143">
        <v>0.2</v>
      </c>
      <c r="Q51" s="146">
        <v>0.05</v>
      </c>
      <c r="R51" s="146">
        <v>0.2</v>
      </c>
      <c r="S51" s="128">
        <v>0.05</v>
      </c>
      <c r="T51" s="128">
        <v>0.2</v>
      </c>
      <c r="U51" s="142">
        <v>1</v>
      </c>
      <c r="V51" s="143">
        <v>1</v>
      </c>
      <c r="W51" s="135"/>
    </row>
    <row r="52" spans="1:23" s="46" customFormat="1" x14ac:dyDescent="0.25">
      <c r="A52" s="215" t="str">
        <f>'Eff Conc.'!A52</f>
        <v>Q1 2014</v>
      </c>
      <c r="B52" s="216">
        <f>'Eff Conc.'!B52</f>
        <v>41724</v>
      </c>
      <c r="C52" s="142">
        <v>7.0000000000000007E-2</v>
      </c>
      <c r="D52" s="333">
        <v>0.1</v>
      </c>
      <c r="E52" s="146">
        <v>7.0000000000000007E-2</v>
      </c>
      <c r="F52" s="146">
        <v>0.1</v>
      </c>
      <c r="G52" s="128">
        <v>0.48</v>
      </c>
      <c r="H52" s="128">
        <v>1</v>
      </c>
      <c r="I52" s="144">
        <v>5.0000000000000001E-3</v>
      </c>
      <c r="J52" s="145">
        <v>0.05</v>
      </c>
      <c r="K52" s="142">
        <v>0.13</v>
      </c>
      <c r="L52" s="143">
        <v>0.2</v>
      </c>
      <c r="M52" s="144"/>
      <c r="N52" s="146"/>
      <c r="O52" s="142">
        <v>0.05</v>
      </c>
      <c r="P52" s="143">
        <v>0.2</v>
      </c>
      <c r="Q52" s="146">
        <v>0.05</v>
      </c>
      <c r="R52" s="146">
        <v>0.2</v>
      </c>
      <c r="S52" s="128">
        <v>0.05</v>
      </c>
      <c r="T52" s="128">
        <v>0.2</v>
      </c>
      <c r="U52" s="142">
        <v>1</v>
      </c>
      <c r="V52" s="143">
        <v>1</v>
      </c>
      <c r="W52" s="135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2"/>
      <c r="D53" s="143"/>
      <c r="E53" s="144"/>
      <c r="F53" s="145"/>
      <c r="G53" s="142"/>
      <c r="H53" s="143"/>
      <c r="I53" s="144"/>
      <c r="J53" s="145"/>
      <c r="K53" s="142"/>
      <c r="L53" s="143"/>
      <c r="M53" s="144"/>
      <c r="N53" s="146"/>
      <c r="O53" s="142"/>
      <c r="P53" s="143"/>
      <c r="Q53" s="144"/>
      <c r="R53" s="232"/>
      <c r="S53" s="234"/>
      <c r="T53" s="143"/>
      <c r="U53" s="142"/>
      <c r="V53" s="143"/>
      <c r="W53" s="135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2"/>
      <c r="D54" s="143"/>
      <c r="E54" s="144"/>
      <c r="F54" s="145"/>
      <c r="G54" s="142"/>
      <c r="H54" s="143"/>
      <c r="I54" s="144"/>
      <c r="J54" s="145"/>
      <c r="K54" s="142"/>
      <c r="L54" s="143"/>
      <c r="M54" s="144"/>
      <c r="N54" s="146"/>
      <c r="O54" s="142"/>
      <c r="P54" s="143"/>
      <c r="Q54" s="144"/>
      <c r="R54" s="232"/>
      <c r="S54" s="234"/>
      <c r="T54" s="143"/>
      <c r="U54" s="142"/>
      <c r="V54" s="143"/>
      <c r="W54" s="135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2"/>
      <c r="D55" s="143"/>
      <c r="E55" s="144"/>
      <c r="F55" s="145"/>
      <c r="G55" s="142"/>
      <c r="H55" s="143"/>
      <c r="I55" s="144"/>
      <c r="J55" s="145"/>
      <c r="K55" s="142"/>
      <c r="L55" s="143"/>
      <c r="M55" s="144"/>
      <c r="N55" s="146"/>
      <c r="O55" s="142"/>
      <c r="P55" s="143"/>
      <c r="Q55" s="144"/>
      <c r="R55" s="232"/>
      <c r="S55" s="234"/>
      <c r="T55" s="143"/>
      <c r="U55" s="142"/>
      <c r="V55" s="143"/>
      <c r="W55" s="135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2"/>
      <c r="D56" s="143"/>
      <c r="E56" s="144"/>
      <c r="F56" s="145"/>
      <c r="G56" s="142"/>
      <c r="H56" s="143"/>
      <c r="I56" s="144"/>
      <c r="J56" s="145"/>
      <c r="K56" s="142"/>
      <c r="L56" s="143"/>
      <c r="M56" s="144"/>
      <c r="N56" s="146"/>
      <c r="O56" s="142"/>
      <c r="P56" s="143"/>
      <c r="Q56" s="144"/>
      <c r="R56" s="232"/>
      <c r="S56" s="234"/>
      <c r="T56" s="143"/>
      <c r="U56" s="142"/>
      <c r="V56" s="143"/>
      <c r="W56" s="135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2"/>
      <c r="D57" s="143"/>
      <c r="E57" s="144"/>
      <c r="F57" s="145"/>
      <c r="G57" s="142"/>
      <c r="H57" s="143"/>
      <c r="I57" s="144"/>
      <c r="J57" s="145"/>
      <c r="K57" s="142"/>
      <c r="L57" s="143"/>
      <c r="M57" s="144"/>
      <c r="N57" s="146"/>
      <c r="O57" s="142"/>
      <c r="P57" s="143"/>
      <c r="Q57" s="144"/>
      <c r="R57" s="232"/>
      <c r="S57" s="234"/>
      <c r="T57" s="143"/>
      <c r="U57" s="142"/>
      <c r="V57" s="143"/>
      <c r="W57" s="135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2"/>
      <c r="D58" s="143"/>
      <c r="E58" s="144"/>
      <c r="F58" s="145"/>
      <c r="G58" s="142"/>
      <c r="H58" s="143"/>
      <c r="I58" s="144"/>
      <c r="J58" s="145"/>
      <c r="K58" s="142"/>
      <c r="L58" s="143"/>
      <c r="M58" s="144"/>
      <c r="N58" s="146"/>
      <c r="O58" s="142"/>
      <c r="P58" s="143"/>
      <c r="Q58" s="144"/>
      <c r="R58" s="232"/>
      <c r="S58" s="234"/>
      <c r="T58" s="143"/>
      <c r="U58" s="142"/>
      <c r="V58" s="143"/>
      <c r="W58" s="135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2"/>
      <c r="D59" s="143"/>
      <c r="E59" s="144"/>
      <c r="F59" s="145"/>
      <c r="G59" s="142"/>
      <c r="H59" s="143"/>
      <c r="I59" s="144"/>
      <c r="J59" s="145"/>
      <c r="K59" s="142"/>
      <c r="L59" s="143"/>
      <c r="M59" s="144"/>
      <c r="N59" s="146"/>
      <c r="O59" s="142"/>
      <c r="P59" s="143"/>
      <c r="Q59" s="144"/>
      <c r="R59" s="232"/>
      <c r="S59" s="234"/>
      <c r="T59" s="143"/>
      <c r="U59" s="142"/>
      <c r="V59" s="143"/>
      <c r="W59" s="135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2"/>
      <c r="D60" s="143"/>
      <c r="E60" s="144"/>
      <c r="F60" s="145"/>
      <c r="G60" s="142"/>
      <c r="H60" s="143"/>
      <c r="I60" s="144"/>
      <c r="J60" s="145"/>
      <c r="K60" s="142"/>
      <c r="L60" s="143"/>
      <c r="M60" s="144"/>
      <c r="N60" s="146"/>
      <c r="O60" s="142"/>
      <c r="P60" s="143"/>
      <c r="Q60" s="144"/>
      <c r="R60" s="232"/>
      <c r="S60" s="234"/>
      <c r="T60" s="143"/>
      <c r="U60" s="142"/>
      <c r="V60" s="143"/>
      <c r="W60" s="135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2"/>
      <c r="D61" s="143"/>
      <c r="E61" s="144"/>
      <c r="F61" s="145"/>
      <c r="G61" s="142"/>
      <c r="H61" s="143"/>
      <c r="I61" s="144"/>
      <c r="J61" s="145"/>
      <c r="K61" s="142"/>
      <c r="L61" s="143"/>
      <c r="M61" s="144"/>
      <c r="N61" s="146"/>
      <c r="O61" s="142"/>
      <c r="P61" s="143"/>
      <c r="Q61" s="144"/>
      <c r="R61" s="232"/>
      <c r="S61" s="234"/>
      <c r="T61" s="143"/>
      <c r="U61" s="142"/>
      <c r="V61" s="143"/>
      <c r="W61" s="135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2"/>
      <c r="D62" s="143"/>
      <c r="E62" s="144"/>
      <c r="F62" s="145"/>
      <c r="G62" s="142"/>
      <c r="H62" s="143"/>
      <c r="I62" s="144"/>
      <c r="J62" s="145"/>
      <c r="K62" s="142"/>
      <c r="L62" s="143"/>
      <c r="M62" s="144"/>
      <c r="N62" s="146"/>
      <c r="O62" s="142"/>
      <c r="P62" s="143"/>
      <c r="Q62" s="144"/>
      <c r="R62" s="232"/>
      <c r="S62" s="234"/>
      <c r="T62" s="143"/>
      <c r="U62" s="142"/>
      <c r="V62" s="143"/>
      <c r="W62" s="135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2"/>
      <c r="D63" s="143"/>
      <c r="E63" s="144"/>
      <c r="F63" s="145"/>
      <c r="G63" s="142"/>
      <c r="H63" s="143"/>
      <c r="I63" s="144"/>
      <c r="J63" s="145"/>
      <c r="K63" s="142"/>
      <c r="L63" s="143"/>
      <c r="M63" s="144"/>
      <c r="N63" s="146"/>
      <c r="O63" s="142"/>
      <c r="P63" s="143"/>
      <c r="Q63" s="144"/>
      <c r="R63" s="232"/>
      <c r="S63" s="234"/>
      <c r="T63" s="143"/>
      <c r="U63" s="142"/>
      <c r="V63" s="143"/>
      <c r="W63" s="135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2"/>
      <c r="D64" s="143"/>
      <c r="E64" s="144"/>
      <c r="F64" s="145"/>
      <c r="G64" s="142"/>
      <c r="H64" s="143"/>
      <c r="I64" s="144"/>
      <c r="J64" s="145"/>
      <c r="K64" s="142"/>
      <c r="L64" s="143"/>
      <c r="M64" s="144"/>
      <c r="N64" s="146"/>
      <c r="O64" s="142"/>
      <c r="P64" s="143"/>
      <c r="Q64" s="144"/>
      <c r="R64" s="232"/>
      <c r="S64" s="234"/>
      <c r="T64" s="143"/>
      <c r="U64" s="142"/>
      <c r="V64" s="143"/>
      <c r="W64" s="135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2"/>
      <c r="D65" s="143"/>
      <c r="E65" s="144"/>
      <c r="F65" s="145"/>
      <c r="G65" s="142"/>
      <c r="H65" s="143"/>
      <c r="I65" s="144"/>
      <c r="J65" s="145"/>
      <c r="K65" s="142"/>
      <c r="L65" s="143"/>
      <c r="M65" s="144"/>
      <c r="N65" s="146"/>
      <c r="O65" s="142"/>
      <c r="P65" s="143"/>
      <c r="Q65" s="144"/>
      <c r="R65" s="232"/>
      <c r="S65" s="234"/>
      <c r="T65" s="143"/>
      <c r="U65" s="142"/>
      <c r="V65" s="143"/>
      <c r="W65" s="135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49"/>
      <c r="D66" s="150"/>
      <c r="E66" s="147"/>
      <c r="F66" s="148"/>
      <c r="G66" s="149"/>
      <c r="H66" s="150"/>
      <c r="I66" s="147"/>
      <c r="J66" s="148"/>
      <c r="K66" s="149"/>
      <c r="L66" s="150"/>
      <c r="M66" s="147"/>
      <c r="N66" s="151"/>
      <c r="O66" s="149"/>
      <c r="P66" s="150"/>
      <c r="Q66" s="147"/>
      <c r="R66" s="233"/>
      <c r="S66" s="235"/>
      <c r="T66" s="150"/>
      <c r="U66" s="149"/>
      <c r="V66" s="150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67" priority="838">
      <formula>ISTEXT(F7)</formula>
    </cfRule>
  </conditionalFormatting>
  <conditionalFormatting sqref="G7">
    <cfRule type="expression" dxfId="466" priority="837">
      <formula>ISTEXT(G7)</formula>
    </cfRule>
  </conditionalFormatting>
  <conditionalFormatting sqref="H7">
    <cfRule type="expression" dxfId="465" priority="836">
      <formula>ISTEXT(H7)</formula>
    </cfRule>
  </conditionalFormatting>
  <conditionalFormatting sqref="I7">
    <cfRule type="expression" dxfId="464" priority="835">
      <formula>ISTEXT(I7)</formula>
    </cfRule>
  </conditionalFormatting>
  <conditionalFormatting sqref="J7">
    <cfRule type="expression" dxfId="463" priority="834">
      <formula>ISTEXT(J7)</formula>
    </cfRule>
  </conditionalFormatting>
  <conditionalFormatting sqref="K7">
    <cfRule type="expression" dxfId="462" priority="833">
      <formula>ISTEXT(K7)</formula>
    </cfRule>
  </conditionalFormatting>
  <conditionalFormatting sqref="L7">
    <cfRule type="expression" dxfId="461" priority="832">
      <formula>ISTEXT(L7)</formula>
    </cfRule>
  </conditionalFormatting>
  <conditionalFormatting sqref="U7">
    <cfRule type="expression" dxfId="460" priority="825">
      <formula>ISTEXT(U7)</formula>
    </cfRule>
  </conditionalFormatting>
  <conditionalFormatting sqref="V7">
    <cfRule type="expression" dxfId="459" priority="824">
      <formula>ISTEXT(V7)</formula>
    </cfRule>
  </conditionalFormatting>
  <conditionalFormatting sqref="U8">
    <cfRule type="expression" dxfId="458" priority="804">
      <formula>ISTEXT(U8)</formula>
    </cfRule>
  </conditionalFormatting>
  <conditionalFormatting sqref="V8">
    <cfRule type="expression" dxfId="457" priority="803">
      <formula>ISTEXT(V8)</formula>
    </cfRule>
  </conditionalFormatting>
  <conditionalFormatting sqref="U9">
    <cfRule type="expression" dxfId="456" priority="783">
      <formula>ISTEXT(U9)</formula>
    </cfRule>
  </conditionalFormatting>
  <conditionalFormatting sqref="V9">
    <cfRule type="expression" dxfId="455" priority="782">
      <formula>ISTEXT(V9)</formula>
    </cfRule>
  </conditionalFormatting>
  <conditionalFormatting sqref="U10">
    <cfRule type="expression" dxfId="454" priority="636">
      <formula>ISTEXT(U10)</formula>
    </cfRule>
  </conditionalFormatting>
  <conditionalFormatting sqref="V10">
    <cfRule type="expression" dxfId="453" priority="635">
      <formula>ISTEXT(V10)</formula>
    </cfRule>
  </conditionalFormatting>
  <conditionalFormatting sqref="U11">
    <cfRule type="expression" dxfId="452" priority="615">
      <formula>ISTEXT(U11)</formula>
    </cfRule>
  </conditionalFormatting>
  <conditionalFormatting sqref="V11">
    <cfRule type="expression" dxfId="451" priority="614">
      <formula>ISTEXT(V11)</formula>
    </cfRule>
  </conditionalFormatting>
  <conditionalFormatting sqref="M12:N12 U12:V12">
    <cfRule type="expression" dxfId="450" priority="611">
      <formula>ISTEXT(M12)</formula>
    </cfRule>
  </conditionalFormatting>
  <conditionalFormatting sqref="M15:N15">
    <cfRule type="expression" dxfId="449" priority="569">
      <formula>ISTEXT(M15)</formula>
    </cfRule>
  </conditionalFormatting>
  <conditionalFormatting sqref="M17:N17">
    <cfRule type="expression" dxfId="448" priority="548">
      <formula>ISTEXT(M17)</formula>
    </cfRule>
  </conditionalFormatting>
  <conditionalFormatting sqref="C19:C26 C29:C34">
    <cfRule type="expression" dxfId="447" priority="547">
      <formula>ISTEXT(C19)</formula>
    </cfRule>
  </conditionalFormatting>
  <conditionalFormatting sqref="D19:D26 D29:D34">
    <cfRule type="expression" dxfId="446" priority="546">
      <formula>ISTEXT(D19)</formula>
    </cfRule>
  </conditionalFormatting>
  <conditionalFormatting sqref="E19:E34">
    <cfRule type="expression" dxfId="445" priority="545">
      <formula>ISTEXT(E19)</formula>
    </cfRule>
  </conditionalFormatting>
  <conditionalFormatting sqref="F19:F34">
    <cfRule type="expression" dxfId="444" priority="544">
      <formula>ISTEXT(F19)</formula>
    </cfRule>
  </conditionalFormatting>
  <conditionalFormatting sqref="G19:G38">
    <cfRule type="expression" dxfId="443" priority="543">
      <formula>ISTEXT(G19)</formula>
    </cfRule>
  </conditionalFormatting>
  <conditionalFormatting sqref="H19:H38">
    <cfRule type="expression" dxfId="442" priority="542">
      <formula>ISTEXT(H19)</formula>
    </cfRule>
  </conditionalFormatting>
  <conditionalFormatting sqref="I33:I38">
    <cfRule type="expression" dxfId="441" priority="541">
      <formula>ISTEXT(I33)</formula>
    </cfRule>
  </conditionalFormatting>
  <conditionalFormatting sqref="K19:K38">
    <cfRule type="expression" dxfId="440" priority="539">
      <formula>ISTEXT(K19)</formula>
    </cfRule>
  </conditionalFormatting>
  <conditionalFormatting sqref="L19:L38">
    <cfRule type="expression" dxfId="439" priority="538">
      <formula>ISTEXT(L19)</formula>
    </cfRule>
  </conditionalFormatting>
  <conditionalFormatting sqref="U18:U26">
    <cfRule type="expression" dxfId="438" priority="531">
      <formula>ISTEXT(U18)</formula>
    </cfRule>
  </conditionalFormatting>
  <conditionalFormatting sqref="V18">
    <cfRule type="expression" dxfId="437" priority="530">
      <formula>ISTEXT(V18)</formula>
    </cfRule>
  </conditionalFormatting>
  <conditionalFormatting sqref="I45:N45">
    <cfRule type="expression" dxfId="434" priority="527">
      <formula>ISTEXT(I45)</formula>
    </cfRule>
  </conditionalFormatting>
  <conditionalFormatting sqref="M47:N47">
    <cfRule type="expression" dxfId="419" priority="506">
      <formula>ISTEXT(M47)</formula>
    </cfRule>
  </conditionalFormatting>
  <conditionalFormatting sqref="M49:N49">
    <cfRule type="expression" dxfId="404" priority="485">
      <formula>ISTEXT(M49)</formula>
    </cfRule>
  </conditionalFormatting>
  <conditionalFormatting sqref="M51:N51">
    <cfRule type="expression" dxfId="389" priority="464">
      <formula>ISTEXT(M51)</formula>
    </cfRule>
  </conditionalFormatting>
  <conditionalFormatting sqref="C53">
    <cfRule type="expression" dxfId="376" priority="445">
      <formula>ISTEXT(C53)</formula>
    </cfRule>
  </conditionalFormatting>
  <conditionalFormatting sqref="D53">
    <cfRule type="expression" dxfId="375" priority="444">
      <formula>ISTEXT(D53)</formula>
    </cfRule>
  </conditionalFormatting>
  <conditionalFormatting sqref="E53:N53 U53:V53">
    <cfRule type="expression" dxfId="374" priority="443">
      <formula>ISTEXT(E53)</formula>
    </cfRule>
  </conditionalFormatting>
  <conditionalFormatting sqref="C54">
    <cfRule type="expression" dxfId="373" priority="442">
      <formula>ISTEXT(C54)</formula>
    </cfRule>
  </conditionalFormatting>
  <conditionalFormatting sqref="D54">
    <cfRule type="expression" dxfId="372" priority="441">
      <formula>ISTEXT(D54)</formula>
    </cfRule>
  </conditionalFormatting>
  <conditionalFormatting sqref="E54">
    <cfRule type="expression" dxfId="371" priority="440">
      <formula>ISTEXT(E54)</formula>
    </cfRule>
  </conditionalFormatting>
  <conditionalFormatting sqref="F54">
    <cfRule type="expression" dxfId="370" priority="439">
      <formula>ISTEXT(F54)</formula>
    </cfRule>
  </conditionalFormatting>
  <conditionalFormatting sqref="G54">
    <cfRule type="expression" dxfId="369" priority="438">
      <formula>ISTEXT(G54)</formula>
    </cfRule>
  </conditionalFormatting>
  <conditionalFormatting sqref="H54">
    <cfRule type="expression" dxfId="368" priority="437">
      <formula>ISTEXT(H54)</formula>
    </cfRule>
  </conditionalFormatting>
  <conditionalFormatting sqref="I54">
    <cfRule type="expression" dxfId="367" priority="436">
      <formula>ISTEXT(I54)</formula>
    </cfRule>
  </conditionalFormatting>
  <conditionalFormatting sqref="J54">
    <cfRule type="expression" dxfId="366" priority="435">
      <formula>ISTEXT(J54)</formula>
    </cfRule>
  </conditionalFormatting>
  <conditionalFormatting sqref="K54">
    <cfRule type="expression" dxfId="365" priority="434">
      <formula>ISTEXT(K54)</formula>
    </cfRule>
  </conditionalFormatting>
  <conditionalFormatting sqref="L54">
    <cfRule type="expression" dxfId="364" priority="433">
      <formula>ISTEXT(L54)</formula>
    </cfRule>
  </conditionalFormatting>
  <conditionalFormatting sqref="U54">
    <cfRule type="expression" dxfId="363" priority="426">
      <formula>ISTEXT(U54)</formula>
    </cfRule>
  </conditionalFormatting>
  <conditionalFormatting sqref="V54">
    <cfRule type="expression" dxfId="362" priority="425">
      <formula>ISTEXT(V54)</formula>
    </cfRule>
  </conditionalFormatting>
  <conditionalFormatting sqref="C55">
    <cfRule type="expression" dxfId="361" priority="424">
      <formula>ISTEXT(C55)</formula>
    </cfRule>
  </conditionalFormatting>
  <conditionalFormatting sqref="D55">
    <cfRule type="expression" dxfId="360" priority="423">
      <formula>ISTEXT(D55)</formula>
    </cfRule>
  </conditionalFormatting>
  <conditionalFormatting sqref="E55:N55 U55:V55">
    <cfRule type="expression" dxfId="359" priority="422">
      <formula>ISTEXT(E55)</formula>
    </cfRule>
  </conditionalFormatting>
  <conditionalFormatting sqref="C56">
    <cfRule type="expression" dxfId="358" priority="421">
      <formula>ISTEXT(C56)</formula>
    </cfRule>
  </conditionalFormatting>
  <conditionalFormatting sqref="D56">
    <cfRule type="expression" dxfId="357" priority="420">
      <formula>ISTEXT(D56)</formula>
    </cfRule>
  </conditionalFormatting>
  <conditionalFormatting sqref="E56">
    <cfRule type="expression" dxfId="356" priority="419">
      <formula>ISTEXT(E56)</formula>
    </cfRule>
  </conditionalFormatting>
  <conditionalFormatting sqref="F56">
    <cfRule type="expression" dxfId="355" priority="418">
      <formula>ISTEXT(F56)</formula>
    </cfRule>
  </conditionalFormatting>
  <conditionalFormatting sqref="G56">
    <cfRule type="expression" dxfId="354" priority="417">
      <formula>ISTEXT(G56)</formula>
    </cfRule>
  </conditionalFormatting>
  <conditionalFormatting sqref="H56">
    <cfRule type="expression" dxfId="353" priority="416">
      <formula>ISTEXT(H56)</formula>
    </cfRule>
  </conditionalFormatting>
  <conditionalFormatting sqref="I56">
    <cfRule type="expression" dxfId="352" priority="415">
      <formula>ISTEXT(I56)</formula>
    </cfRule>
  </conditionalFormatting>
  <conditionalFormatting sqref="J56">
    <cfRule type="expression" dxfId="351" priority="414">
      <formula>ISTEXT(J56)</formula>
    </cfRule>
  </conditionalFormatting>
  <conditionalFormatting sqref="K56">
    <cfRule type="expression" dxfId="350" priority="413">
      <formula>ISTEXT(K56)</formula>
    </cfRule>
  </conditionalFormatting>
  <conditionalFormatting sqref="L56">
    <cfRule type="expression" dxfId="349" priority="412">
      <formula>ISTEXT(L56)</formula>
    </cfRule>
  </conditionalFormatting>
  <conditionalFormatting sqref="U56">
    <cfRule type="expression" dxfId="348" priority="405">
      <formula>ISTEXT(U56)</formula>
    </cfRule>
  </conditionalFormatting>
  <conditionalFormatting sqref="V56">
    <cfRule type="expression" dxfId="347" priority="404">
      <formula>ISTEXT(V56)</formula>
    </cfRule>
  </conditionalFormatting>
  <conditionalFormatting sqref="C57">
    <cfRule type="expression" dxfId="346" priority="403">
      <formula>ISTEXT(C57)</formula>
    </cfRule>
  </conditionalFormatting>
  <conditionalFormatting sqref="D57">
    <cfRule type="expression" dxfId="345" priority="402">
      <formula>ISTEXT(D57)</formula>
    </cfRule>
  </conditionalFormatting>
  <conditionalFormatting sqref="E57:N57 U57:V57">
    <cfRule type="expression" dxfId="344" priority="401">
      <formula>ISTEXT(E57)</formula>
    </cfRule>
  </conditionalFormatting>
  <conditionalFormatting sqref="C58">
    <cfRule type="expression" dxfId="343" priority="400">
      <formula>ISTEXT(C58)</formula>
    </cfRule>
  </conditionalFormatting>
  <conditionalFormatting sqref="D58">
    <cfRule type="expression" dxfId="342" priority="399">
      <formula>ISTEXT(D58)</formula>
    </cfRule>
  </conditionalFormatting>
  <conditionalFormatting sqref="E58">
    <cfRule type="expression" dxfId="341" priority="398">
      <formula>ISTEXT(E58)</formula>
    </cfRule>
  </conditionalFormatting>
  <conditionalFormatting sqref="F58">
    <cfRule type="expression" dxfId="340" priority="397">
      <formula>ISTEXT(F58)</formula>
    </cfRule>
  </conditionalFormatting>
  <conditionalFormatting sqref="G58">
    <cfRule type="expression" dxfId="339" priority="396">
      <formula>ISTEXT(G58)</formula>
    </cfRule>
  </conditionalFormatting>
  <conditionalFormatting sqref="H58">
    <cfRule type="expression" dxfId="338" priority="395">
      <formula>ISTEXT(H58)</formula>
    </cfRule>
  </conditionalFormatting>
  <conditionalFormatting sqref="I58">
    <cfRule type="expression" dxfId="337" priority="394">
      <formula>ISTEXT(I58)</formula>
    </cfRule>
  </conditionalFormatting>
  <conditionalFormatting sqref="J58">
    <cfRule type="expression" dxfId="336" priority="393">
      <formula>ISTEXT(J58)</formula>
    </cfRule>
  </conditionalFormatting>
  <conditionalFormatting sqref="K58">
    <cfRule type="expression" dxfId="335" priority="392">
      <formula>ISTEXT(K58)</formula>
    </cfRule>
  </conditionalFormatting>
  <conditionalFormatting sqref="L58">
    <cfRule type="expression" dxfId="334" priority="391">
      <formula>ISTEXT(L58)</formula>
    </cfRule>
  </conditionalFormatting>
  <conditionalFormatting sqref="U58">
    <cfRule type="expression" dxfId="333" priority="384">
      <formula>ISTEXT(U58)</formula>
    </cfRule>
  </conditionalFormatting>
  <conditionalFormatting sqref="V58">
    <cfRule type="expression" dxfId="332" priority="383">
      <formula>ISTEXT(V58)</formula>
    </cfRule>
  </conditionalFormatting>
  <conditionalFormatting sqref="C59">
    <cfRule type="expression" dxfId="331" priority="382">
      <formula>ISTEXT(C59)</formula>
    </cfRule>
  </conditionalFormatting>
  <conditionalFormatting sqref="D59">
    <cfRule type="expression" dxfId="330" priority="381">
      <formula>ISTEXT(D59)</formula>
    </cfRule>
  </conditionalFormatting>
  <conditionalFormatting sqref="E59:N59 U59:V59">
    <cfRule type="expression" dxfId="329" priority="380">
      <formula>ISTEXT(E59)</formula>
    </cfRule>
  </conditionalFormatting>
  <conditionalFormatting sqref="C60">
    <cfRule type="expression" dxfId="328" priority="379">
      <formula>ISTEXT(C60)</formula>
    </cfRule>
  </conditionalFormatting>
  <conditionalFormatting sqref="D60">
    <cfRule type="expression" dxfId="327" priority="378">
      <formula>ISTEXT(D60)</formula>
    </cfRule>
  </conditionalFormatting>
  <conditionalFormatting sqref="E60">
    <cfRule type="expression" dxfId="326" priority="377">
      <formula>ISTEXT(E60)</formula>
    </cfRule>
  </conditionalFormatting>
  <conditionalFormatting sqref="F60">
    <cfRule type="expression" dxfId="325" priority="376">
      <formula>ISTEXT(F60)</formula>
    </cfRule>
  </conditionalFormatting>
  <conditionalFormatting sqref="G60">
    <cfRule type="expression" dxfId="324" priority="375">
      <formula>ISTEXT(G60)</formula>
    </cfRule>
  </conditionalFormatting>
  <conditionalFormatting sqref="H60">
    <cfRule type="expression" dxfId="323" priority="374">
      <formula>ISTEXT(H60)</formula>
    </cfRule>
  </conditionalFormatting>
  <conditionalFormatting sqref="I60">
    <cfRule type="expression" dxfId="322" priority="373">
      <formula>ISTEXT(I60)</formula>
    </cfRule>
  </conditionalFormatting>
  <conditionalFormatting sqref="J60">
    <cfRule type="expression" dxfId="321" priority="372">
      <formula>ISTEXT(J60)</formula>
    </cfRule>
  </conditionalFormatting>
  <conditionalFormatting sqref="K60">
    <cfRule type="expression" dxfId="320" priority="371">
      <formula>ISTEXT(K60)</formula>
    </cfRule>
  </conditionalFormatting>
  <conditionalFormatting sqref="L60">
    <cfRule type="expression" dxfId="319" priority="370">
      <formula>ISTEXT(L60)</formula>
    </cfRule>
  </conditionalFormatting>
  <conditionalFormatting sqref="U60">
    <cfRule type="expression" dxfId="318" priority="363">
      <formula>ISTEXT(U60)</formula>
    </cfRule>
  </conditionalFormatting>
  <conditionalFormatting sqref="V60">
    <cfRule type="expression" dxfId="317" priority="362">
      <formula>ISTEXT(V60)</formula>
    </cfRule>
  </conditionalFormatting>
  <conditionalFormatting sqref="C61">
    <cfRule type="expression" dxfId="316" priority="361">
      <formula>ISTEXT(C61)</formula>
    </cfRule>
  </conditionalFormatting>
  <conditionalFormatting sqref="D61">
    <cfRule type="expression" dxfId="315" priority="360">
      <formula>ISTEXT(D61)</formula>
    </cfRule>
  </conditionalFormatting>
  <conditionalFormatting sqref="E61:N61 U61:V61">
    <cfRule type="expression" dxfId="314" priority="359">
      <formula>ISTEXT(E61)</formula>
    </cfRule>
  </conditionalFormatting>
  <conditionalFormatting sqref="C62">
    <cfRule type="expression" dxfId="313" priority="358">
      <formula>ISTEXT(C62)</formula>
    </cfRule>
  </conditionalFormatting>
  <conditionalFormatting sqref="D62">
    <cfRule type="expression" dxfId="312" priority="357">
      <formula>ISTEXT(D62)</formula>
    </cfRule>
  </conditionalFormatting>
  <conditionalFormatting sqref="E62">
    <cfRule type="expression" dxfId="311" priority="356">
      <formula>ISTEXT(E62)</formula>
    </cfRule>
  </conditionalFormatting>
  <conditionalFormatting sqref="F62">
    <cfRule type="expression" dxfId="310" priority="355">
      <formula>ISTEXT(F62)</formula>
    </cfRule>
  </conditionalFormatting>
  <conditionalFormatting sqref="G62">
    <cfRule type="expression" dxfId="309" priority="354">
      <formula>ISTEXT(G62)</formula>
    </cfRule>
  </conditionalFormatting>
  <conditionalFormatting sqref="H62">
    <cfRule type="expression" dxfId="308" priority="353">
      <formula>ISTEXT(H62)</formula>
    </cfRule>
  </conditionalFormatting>
  <conditionalFormatting sqref="I62">
    <cfRule type="expression" dxfId="307" priority="352">
      <formula>ISTEXT(I62)</formula>
    </cfRule>
  </conditionalFormatting>
  <conditionalFormatting sqref="J62">
    <cfRule type="expression" dxfId="306" priority="351">
      <formula>ISTEXT(J62)</formula>
    </cfRule>
  </conditionalFormatting>
  <conditionalFormatting sqref="K62">
    <cfRule type="expression" dxfId="305" priority="350">
      <formula>ISTEXT(K62)</formula>
    </cfRule>
  </conditionalFormatting>
  <conditionalFormatting sqref="L62">
    <cfRule type="expression" dxfId="304" priority="349">
      <formula>ISTEXT(L62)</formula>
    </cfRule>
  </conditionalFormatting>
  <conditionalFormatting sqref="U62">
    <cfRule type="expression" dxfId="303" priority="342">
      <formula>ISTEXT(U62)</formula>
    </cfRule>
  </conditionalFormatting>
  <conditionalFormatting sqref="V62">
    <cfRule type="expression" dxfId="302" priority="341">
      <formula>ISTEXT(V62)</formula>
    </cfRule>
  </conditionalFormatting>
  <conditionalFormatting sqref="C63">
    <cfRule type="expression" dxfId="301" priority="340">
      <formula>ISTEXT(C63)</formula>
    </cfRule>
  </conditionalFormatting>
  <conditionalFormatting sqref="D63">
    <cfRule type="expression" dxfId="300" priority="339">
      <formula>ISTEXT(D63)</formula>
    </cfRule>
  </conditionalFormatting>
  <conditionalFormatting sqref="E63:N63 U63:V63">
    <cfRule type="expression" dxfId="299" priority="338">
      <formula>ISTEXT(E63)</formula>
    </cfRule>
  </conditionalFormatting>
  <conditionalFormatting sqref="C64">
    <cfRule type="expression" dxfId="298" priority="337">
      <formula>ISTEXT(C64)</formula>
    </cfRule>
  </conditionalFormatting>
  <conditionalFormatting sqref="D64">
    <cfRule type="expression" dxfId="297" priority="336">
      <formula>ISTEXT(D64)</formula>
    </cfRule>
  </conditionalFormatting>
  <conditionalFormatting sqref="E64">
    <cfRule type="expression" dxfId="296" priority="335">
      <formula>ISTEXT(E64)</formula>
    </cfRule>
  </conditionalFormatting>
  <conditionalFormatting sqref="F64">
    <cfRule type="expression" dxfId="295" priority="334">
      <formula>ISTEXT(F64)</formula>
    </cfRule>
  </conditionalFormatting>
  <conditionalFormatting sqref="G64">
    <cfRule type="expression" dxfId="294" priority="333">
      <formula>ISTEXT(G64)</formula>
    </cfRule>
  </conditionalFormatting>
  <conditionalFormatting sqref="H64">
    <cfRule type="expression" dxfId="293" priority="332">
      <formula>ISTEXT(H64)</formula>
    </cfRule>
  </conditionalFormatting>
  <conditionalFormatting sqref="I64">
    <cfRule type="expression" dxfId="292" priority="331">
      <formula>ISTEXT(I64)</formula>
    </cfRule>
  </conditionalFormatting>
  <conditionalFormatting sqref="J64">
    <cfRule type="expression" dxfId="291" priority="330">
      <formula>ISTEXT(J64)</formula>
    </cfRule>
  </conditionalFormatting>
  <conditionalFormatting sqref="K64">
    <cfRule type="expression" dxfId="290" priority="329">
      <formula>ISTEXT(K64)</formula>
    </cfRule>
  </conditionalFormatting>
  <conditionalFormatting sqref="L64">
    <cfRule type="expression" dxfId="289" priority="328">
      <formula>ISTEXT(L64)</formula>
    </cfRule>
  </conditionalFormatting>
  <conditionalFormatting sqref="U64">
    <cfRule type="expression" dxfId="288" priority="321">
      <formula>ISTEXT(U64)</formula>
    </cfRule>
  </conditionalFormatting>
  <conditionalFormatting sqref="V64">
    <cfRule type="expression" dxfId="287" priority="320">
      <formula>ISTEXT(V64)</formula>
    </cfRule>
  </conditionalFormatting>
  <conditionalFormatting sqref="C65">
    <cfRule type="expression" dxfId="286" priority="319">
      <formula>ISTEXT(C65)</formula>
    </cfRule>
  </conditionalFormatting>
  <conditionalFormatting sqref="D65">
    <cfRule type="expression" dxfId="285" priority="318">
      <formula>ISTEXT(D65)</formula>
    </cfRule>
  </conditionalFormatting>
  <conditionalFormatting sqref="E65:N65 U65:V65">
    <cfRule type="expression" dxfId="284" priority="317">
      <formula>ISTEXT(E65)</formula>
    </cfRule>
  </conditionalFormatting>
  <conditionalFormatting sqref="C66">
    <cfRule type="expression" dxfId="283" priority="316">
      <formula>ISTEXT(C66)</formula>
    </cfRule>
  </conditionalFormatting>
  <conditionalFormatting sqref="D66">
    <cfRule type="expression" dxfId="282" priority="315">
      <formula>ISTEXT(D66)</formula>
    </cfRule>
  </conditionalFormatting>
  <conditionalFormatting sqref="E66">
    <cfRule type="expression" dxfId="281" priority="314">
      <formula>ISTEXT(E66)</formula>
    </cfRule>
  </conditionalFormatting>
  <conditionalFormatting sqref="F66">
    <cfRule type="expression" dxfId="280" priority="313">
      <formula>ISTEXT(F66)</formula>
    </cfRule>
  </conditionalFormatting>
  <conditionalFormatting sqref="G66">
    <cfRule type="expression" dxfId="279" priority="312">
      <formula>ISTEXT(G66)</formula>
    </cfRule>
  </conditionalFormatting>
  <conditionalFormatting sqref="H66">
    <cfRule type="expression" dxfId="278" priority="311">
      <formula>ISTEXT(H66)</formula>
    </cfRule>
  </conditionalFormatting>
  <conditionalFormatting sqref="I66">
    <cfRule type="expression" dxfId="277" priority="310">
      <formula>ISTEXT(I66)</formula>
    </cfRule>
  </conditionalFormatting>
  <conditionalFormatting sqref="J66">
    <cfRule type="expression" dxfId="276" priority="309">
      <formula>ISTEXT(J66)</formula>
    </cfRule>
  </conditionalFormatting>
  <conditionalFormatting sqref="K66">
    <cfRule type="expression" dxfId="275" priority="308">
      <formula>ISTEXT(K66)</formula>
    </cfRule>
  </conditionalFormatting>
  <conditionalFormatting sqref="L66">
    <cfRule type="expression" dxfId="274" priority="307">
      <formula>ISTEXT(L66)</formula>
    </cfRule>
  </conditionalFormatting>
  <conditionalFormatting sqref="U66">
    <cfRule type="expression" dxfId="273" priority="300">
      <formula>ISTEXT(U66)</formula>
    </cfRule>
  </conditionalFormatting>
  <conditionalFormatting sqref="V66">
    <cfRule type="expression" dxfId="272" priority="299">
      <formula>ISTEXT(V66)</formula>
    </cfRule>
  </conditionalFormatting>
  <conditionalFormatting sqref="O7">
    <cfRule type="expression" dxfId="271" priority="211">
      <formula>ISTEXT(O7)</formula>
    </cfRule>
  </conditionalFormatting>
  <conditionalFormatting sqref="P7">
    <cfRule type="expression" dxfId="270" priority="210">
      <formula>ISTEXT(P7)</formula>
    </cfRule>
  </conditionalFormatting>
  <conditionalFormatting sqref="O34:O39 O44">
    <cfRule type="expression" dxfId="269" priority="192">
      <formula>ISTEXT(O34)</formula>
    </cfRule>
  </conditionalFormatting>
  <conditionalFormatting sqref="P33:P39 P44">
    <cfRule type="expression" dxfId="268" priority="191">
      <formula>ISTEXT(P33)</formula>
    </cfRule>
  </conditionalFormatting>
  <conditionalFormatting sqref="O45:P45">
    <cfRule type="expression" dxfId="267" priority="190">
      <formula>ISTEXT(O45)</formula>
    </cfRule>
  </conditionalFormatting>
  <conditionalFormatting sqref="O53:P53">
    <cfRule type="expression" dxfId="255" priority="178">
      <formula>ISTEXT(O53)</formula>
    </cfRule>
  </conditionalFormatting>
  <conditionalFormatting sqref="O54">
    <cfRule type="expression" dxfId="254" priority="177">
      <formula>ISTEXT(O54)</formula>
    </cfRule>
  </conditionalFormatting>
  <conditionalFormatting sqref="P54">
    <cfRule type="expression" dxfId="253" priority="176">
      <formula>ISTEXT(P54)</formula>
    </cfRule>
  </conditionalFormatting>
  <conditionalFormatting sqref="O55:P55">
    <cfRule type="expression" dxfId="252" priority="175">
      <formula>ISTEXT(O55)</formula>
    </cfRule>
  </conditionalFormatting>
  <conditionalFormatting sqref="O56">
    <cfRule type="expression" dxfId="251" priority="174">
      <formula>ISTEXT(O56)</formula>
    </cfRule>
  </conditionalFormatting>
  <conditionalFormatting sqref="P56">
    <cfRule type="expression" dxfId="250" priority="173">
      <formula>ISTEXT(P56)</formula>
    </cfRule>
  </conditionalFormatting>
  <conditionalFormatting sqref="O57:P57">
    <cfRule type="expression" dxfId="249" priority="172">
      <formula>ISTEXT(O57)</formula>
    </cfRule>
  </conditionalFormatting>
  <conditionalFormatting sqref="O58">
    <cfRule type="expression" dxfId="248" priority="171">
      <formula>ISTEXT(O58)</formula>
    </cfRule>
  </conditionalFormatting>
  <conditionalFormatting sqref="P58">
    <cfRule type="expression" dxfId="247" priority="170">
      <formula>ISTEXT(P58)</formula>
    </cfRule>
  </conditionalFormatting>
  <conditionalFormatting sqref="O59:P59">
    <cfRule type="expression" dxfId="246" priority="169">
      <formula>ISTEXT(O59)</formula>
    </cfRule>
  </conditionalFormatting>
  <conditionalFormatting sqref="O60">
    <cfRule type="expression" dxfId="245" priority="168">
      <formula>ISTEXT(O60)</formula>
    </cfRule>
  </conditionalFormatting>
  <conditionalFormatting sqref="P60">
    <cfRule type="expression" dxfId="244" priority="167">
      <formula>ISTEXT(P60)</formula>
    </cfRule>
  </conditionalFormatting>
  <conditionalFormatting sqref="O61:P61">
    <cfRule type="expression" dxfId="243" priority="166">
      <formula>ISTEXT(O61)</formula>
    </cfRule>
  </conditionalFormatting>
  <conditionalFormatting sqref="O62">
    <cfRule type="expression" dxfId="242" priority="165">
      <formula>ISTEXT(O62)</formula>
    </cfRule>
  </conditionalFormatting>
  <conditionalFormatting sqref="P62">
    <cfRule type="expression" dxfId="241" priority="164">
      <formula>ISTEXT(P62)</formula>
    </cfRule>
  </conditionalFormatting>
  <conditionalFormatting sqref="O63:P63">
    <cfRule type="expression" dxfId="240" priority="163">
      <formula>ISTEXT(O63)</formula>
    </cfRule>
  </conditionalFormatting>
  <conditionalFormatting sqref="O64">
    <cfRule type="expression" dxfId="239" priority="162">
      <formula>ISTEXT(O64)</formula>
    </cfRule>
  </conditionalFormatting>
  <conditionalFormatting sqref="P64">
    <cfRule type="expression" dxfId="238" priority="161">
      <formula>ISTEXT(P64)</formula>
    </cfRule>
  </conditionalFormatting>
  <conditionalFormatting sqref="O65:P65">
    <cfRule type="expression" dxfId="237" priority="160">
      <formula>ISTEXT(O65)</formula>
    </cfRule>
  </conditionalFormatting>
  <conditionalFormatting sqref="O66">
    <cfRule type="expression" dxfId="236" priority="159">
      <formula>ISTEXT(O66)</formula>
    </cfRule>
  </conditionalFormatting>
  <conditionalFormatting sqref="P66">
    <cfRule type="expression" dxfId="235" priority="158">
      <formula>ISTEXT(P66)</formula>
    </cfRule>
  </conditionalFormatting>
  <conditionalFormatting sqref="S7">
    <cfRule type="expression" dxfId="234" priority="157">
      <formula>ISTEXT(S7)</formula>
    </cfRule>
  </conditionalFormatting>
  <conditionalFormatting sqref="T7">
    <cfRule type="expression" dxfId="233" priority="156">
      <formula>ISTEXT(T7)</formula>
    </cfRule>
  </conditionalFormatting>
  <conditionalFormatting sqref="S39 S44">
    <cfRule type="expression" dxfId="232" priority="138">
      <formula>ISTEXT(S39)</formula>
    </cfRule>
  </conditionalFormatting>
  <conditionalFormatting sqref="T39 T44">
    <cfRule type="expression" dxfId="231" priority="137">
      <formula>ISTEXT(T39)</formula>
    </cfRule>
  </conditionalFormatting>
  <conditionalFormatting sqref="S53:T53">
    <cfRule type="expression" dxfId="218" priority="124">
      <formula>ISTEXT(S53)</formula>
    </cfRule>
  </conditionalFormatting>
  <conditionalFormatting sqref="S54">
    <cfRule type="expression" dxfId="217" priority="123">
      <formula>ISTEXT(S54)</formula>
    </cfRule>
  </conditionalFormatting>
  <conditionalFormatting sqref="T54">
    <cfRule type="expression" dxfId="216" priority="122">
      <formula>ISTEXT(T54)</formula>
    </cfRule>
  </conditionalFormatting>
  <conditionalFormatting sqref="S55:T55">
    <cfRule type="expression" dxfId="215" priority="121">
      <formula>ISTEXT(S55)</formula>
    </cfRule>
  </conditionalFormatting>
  <conditionalFormatting sqref="S56">
    <cfRule type="expression" dxfId="214" priority="120">
      <formula>ISTEXT(S56)</formula>
    </cfRule>
  </conditionalFormatting>
  <conditionalFormatting sqref="T56">
    <cfRule type="expression" dxfId="213" priority="119">
      <formula>ISTEXT(T56)</formula>
    </cfRule>
  </conditionalFormatting>
  <conditionalFormatting sqref="S57:T57">
    <cfRule type="expression" dxfId="212" priority="118">
      <formula>ISTEXT(S57)</formula>
    </cfRule>
  </conditionalFormatting>
  <conditionalFormatting sqref="S58">
    <cfRule type="expression" dxfId="211" priority="117">
      <formula>ISTEXT(S58)</formula>
    </cfRule>
  </conditionalFormatting>
  <conditionalFormatting sqref="T58">
    <cfRule type="expression" dxfId="210" priority="116">
      <formula>ISTEXT(T58)</formula>
    </cfRule>
  </conditionalFormatting>
  <conditionalFormatting sqref="S59:T59">
    <cfRule type="expression" dxfId="209" priority="115">
      <formula>ISTEXT(S59)</formula>
    </cfRule>
  </conditionalFormatting>
  <conditionalFormatting sqref="S60">
    <cfRule type="expression" dxfId="208" priority="114">
      <formula>ISTEXT(S60)</formula>
    </cfRule>
  </conditionalFormatting>
  <conditionalFormatting sqref="T60">
    <cfRule type="expression" dxfId="207" priority="113">
      <formula>ISTEXT(T60)</formula>
    </cfRule>
  </conditionalFormatting>
  <conditionalFormatting sqref="S61:T61">
    <cfRule type="expression" dxfId="206" priority="112">
      <formula>ISTEXT(S61)</formula>
    </cfRule>
  </conditionalFormatting>
  <conditionalFormatting sqref="S62">
    <cfRule type="expression" dxfId="205" priority="111">
      <formula>ISTEXT(S62)</formula>
    </cfRule>
  </conditionalFormatting>
  <conditionalFormatting sqref="T62">
    <cfRule type="expression" dxfId="204" priority="110">
      <formula>ISTEXT(T62)</formula>
    </cfRule>
  </conditionalFormatting>
  <conditionalFormatting sqref="S63:T63">
    <cfRule type="expression" dxfId="203" priority="109">
      <formula>ISTEXT(S63)</formula>
    </cfRule>
  </conditionalFormatting>
  <conditionalFormatting sqref="S64">
    <cfRule type="expression" dxfId="202" priority="108">
      <formula>ISTEXT(S64)</formula>
    </cfRule>
  </conditionalFormatting>
  <conditionalFormatting sqref="T64">
    <cfRule type="expression" dxfId="201" priority="107">
      <formula>ISTEXT(T64)</formula>
    </cfRule>
  </conditionalFormatting>
  <conditionalFormatting sqref="S65:T65">
    <cfRule type="expression" dxfId="200" priority="106">
      <formula>ISTEXT(S65)</formula>
    </cfRule>
  </conditionalFormatting>
  <conditionalFormatting sqref="S66">
    <cfRule type="expression" dxfId="199" priority="105">
      <formula>ISTEXT(S66)</formula>
    </cfRule>
  </conditionalFormatting>
  <conditionalFormatting sqref="T66">
    <cfRule type="expression" dxfId="198" priority="104">
      <formula>ISTEXT(T66)</formula>
    </cfRule>
  </conditionalFormatting>
  <conditionalFormatting sqref="Q53:R53">
    <cfRule type="expression" dxfId="193" priority="96">
      <formula>ISTEXT(Q53)</formula>
    </cfRule>
  </conditionalFormatting>
  <conditionalFormatting sqref="Q55:R55">
    <cfRule type="expression" dxfId="192" priority="95">
      <formula>ISTEXT(Q55)</formula>
    </cfRule>
  </conditionalFormatting>
  <conditionalFormatting sqref="Q57:R57">
    <cfRule type="expression" dxfId="191" priority="94">
      <formula>ISTEXT(Q57)</formula>
    </cfRule>
  </conditionalFormatting>
  <conditionalFormatting sqref="Q59:R59">
    <cfRule type="expression" dxfId="190" priority="93">
      <formula>ISTEXT(Q59)</formula>
    </cfRule>
  </conditionalFormatting>
  <conditionalFormatting sqref="Q61:R61">
    <cfRule type="expression" dxfId="189" priority="92">
      <formula>ISTEXT(Q61)</formula>
    </cfRule>
  </conditionalFormatting>
  <conditionalFormatting sqref="Q63:R63">
    <cfRule type="expression" dxfId="188" priority="91">
      <formula>ISTEXT(Q63)</formula>
    </cfRule>
  </conditionalFormatting>
  <conditionalFormatting sqref="Q65:R65">
    <cfRule type="expression" dxfId="187" priority="90">
      <formula>ISTEXT(Q65)</formula>
    </cfRule>
  </conditionalFormatting>
  <conditionalFormatting sqref="F8:F18">
    <cfRule type="expression" dxfId="186" priority="89">
      <formula>ISTEXT(F8)</formula>
    </cfRule>
  </conditionalFormatting>
  <conditionalFormatting sqref="G8">
    <cfRule type="expression" dxfId="185" priority="87">
      <formula>ISTEXT(G8)</formula>
    </cfRule>
  </conditionalFormatting>
  <conditionalFormatting sqref="H8:H18">
    <cfRule type="expression" dxfId="184" priority="86">
      <formula>ISTEXT(H8)</formula>
    </cfRule>
  </conditionalFormatting>
  <conditionalFormatting sqref="I8:I18">
    <cfRule type="expression" dxfId="183" priority="85">
      <formula>ISTEXT(I8)</formula>
    </cfRule>
  </conditionalFormatting>
  <conditionalFormatting sqref="J8:J18">
    <cfRule type="expression" dxfId="182" priority="84">
      <formula>ISTEXT(J8)</formula>
    </cfRule>
  </conditionalFormatting>
  <conditionalFormatting sqref="K8:K18">
    <cfRule type="expression" dxfId="181" priority="83">
      <formula>ISTEXT(K8)</formula>
    </cfRule>
  </conditionalFormatting>
  <conditionalFormatting sqref="L8:L18">
    <cfRule type="expression" dxfId="180" priority="82">
      <formula>ISTEXT(L8)</formula>
    </cfRule>
  </conditionalFormatting>
  <conditionalFormatting sqref="O8:O18">
    <cfRule type="expression" dxfId="179" priority="81">
      <formula>ISTEXT(O8)</formula>
    </cfRule>
  </conditionalFormatting>
  <conditionalFormatting sqref="P8:P18">
    <cfRule type="expression" dxfId="178" priority="80">
      <formula>ISTEXT(P8)</formula>
    </cfRule>
  </conditionalFormatting>
  <conditionalFormatting sqref="S8:S18">
    <cfRule type="expression" dxfId="177" priority="79">
      <formula>ISTEXT(S8)</formula>
    </cfRule>
  </conditionalFormatting>
  <conditionalFormatting sqref="T8:T18">
    <cfRule type="expression" dxfId="176" priority="78">
      <formula>ISTEXT(T8)</formula>
    </cfRule>
  </conditionalFormatting>
  <conditionalFormatting sqref="U13:U17">
    <cfRule type="expression" dxfId="175" priority="77">
      <formula>ISTEXT(U13)</formula>
    </cfRule>
  </conditionalFormatting>
  <conditionalFormatting sqref="V13:V17">
    <cfRule type="expression" dxfId="174" priority="76">
      <formula>ISTEXT(V13)</formula>
    </cfRule>
  </conditionalFormatting>
  <conditionalFormatting sqref="V19:V26">
    <cfRule type="expression" dxfId="173" priority="75">
      <formula>ISTEXT(V19)</formula>
    </cfRule>
  </conditionalFormatting>
  <conditionalFormatting sqref="S19">
    <cfRule type="expression" dxfId="172" priority="74">
      <formula>ISTEXT(S19)</formula>
    </cfRule>
  </conditionalFormatting>
  <conditionalFormatting sqref="T19">
    <cfRule type="expression" dxfId="171" priority="73">
      <formula>ISTEXT(T19)</formula>
    </cfRule>
  </conditionalFormatting>
  <conditionalFormatting sqref="S20">
    <cfRule type="expression" dxfId="170" priority="72">
      <formula>ISTEXT(S20)</formula>
    </cfRule>
  </conditionalFormatting>
  <conditionalFormatting sqref="T20">
    <cfRule type="expression" dxfId="169" priority="71">
      <formula>ISTEXT(T20)</formula>
    </cfRule>
  </conditionalFormatting>
  <conditionalFormatting sqref="S21">
    <cfRule type="expression" dxfId="168" priority="70">
      <formula>ISTEXT(S21)</formula>
    </cfRule>
  </conditionalFormatting>
  <conditionalFormatting sqref="T21">
    <cfRule type="expression" dxfId="167" priority="69">
      <formula>ISTEXT(T21)</formula>
    </cfRule>
  </conditionalFormatting>
  <conditionalFormatting sqref="P19:P26">
    <cfRule type="expression" dxfId="166" priority="68">
      <formula>ISTEXT(P19)</formula>
    </cfRule>
  </conditionalFormatting>
  <conditionalFormatting sqref="T22:T26">
    <cfRule type="expression" dxfId="165" priority="67">
      <formula>ISTEXT(T22)</formula>
    </cfRule>
  </conditionalFormatting>
  <conditionalFormatting sqref="O19:O26">
    <cfRule type="expression" dxfId="164" priority="66">
      <formula>ISTEXT(O19)</formula>
    </cfRule>
  </conditionalFormatting>
  <conditionalFormatting sqref="S22:S26">
    <cfRule type="expression" dxfId="163" priority="65">
      <formula>ISTEXT(S22)</formula>
    </cfRule>
  </conditionalFormatting>
  <conditionalFormatting sqref="G9:G18">
    <cfRule type="expression" dxfId="162" priority="64">
      <formula>ISTEXT(G9)</formula>
    </cfRule>
  </conditionalFormatting>
  <conditionalFormatting sqref="I19:I26">
    <cfRule type="expression" dxfId="161" priority="63">
      <formula>ISTEXT(I19)</formula>
    </cfRule>
  </conditionalFormatting>
  <conditionalFormatting sqref="J19:J26">
    <cfRule type="expression" dxfId="160" priority="62">
      <formula>ISTEXT(J19)</formula>
    </cfRule>
  </conditionalFormatting>
  <conditionalFormatting sqref="C27:C28">
    <cfRule type="expression" dxfId="159" priority="61">
      <formula>ISTEXT(C27)</formula>
    </cfRule>
  </conditionalFormatting>
  <conditionalFormatting sqref="D27:D28">
    <cfRule type="expression" dxfId="158" priority="60">
      <formula>ISTEXT(D27)</formula>
    </cfRule>
  </conditionalFormatting>
  <conditionalFormatting sqref="J27:J33">
    <cfRule type="expression" dxfId="157" priority="59">
      <formula>ISTEXT(J27)</formula>
    </cfRule>
  </conditionalFormatting>
  <conditionalFormatting sqref="I27:I32">
    <cfRule type="expression" dxfId="156" priority="58">
      <formula>ISTEXT(I27)</formula>
    </cfRule>
  </conditionalFormatting>
  <conditionalFormatting sqref="O27:O33">
    <cfRule type="expression" dxfId="155" priority="57">
      <formula>ISTEXT(O27)</formula>
    </cfRule>
  </conditionalFormatting>
  <conditionalFormatting sqref="P27:P32">
    <cfRule type="expression" dxfId="154" priority="56">
      <formula>ISTEXT(P27)</formula>
    </cfRule>
  </conditionalFormatting>
  <conditionalFormatting sqref="S27">
    <cfRule type="expression" dxfId="153" priority="55">
      <formula>ISTEXT(S27)</formula>
    </cfRule>
  </conditionalFormatting>
  <conditionalFormatting sqref="S28:S32">
    <cfRule type="expression" dxfId="152" priority="54">
      <formula>ISTEXT(S28)</formula>
    </cfRule>
  </conditionalFormatting>
  <conditionalFormatting sqref="T27">
    <cfRule type="expression" dxfId="151" priority="53">
      <formula>ISTEXT(T27)</formula>
    </cfRule>
  </conditionalFormatting>
  <conditionalFormatting sqref="T28:T32">
    <cfRule type="expression" dxfId="150" priority="52">
      <formula>ISTEXT(T28)</formula>
    </cfRule>
  </conditionalFormatting>
  <conditionalFormatting sqref="U27:U32">
    <cfRule type="expression" dxfId="149" priority="51">
      <formula>ISTEXT(U27)</formula>
    </cfRule>
  </conditionalFormatting>
  <conditionalFormatting sqref="V27:V32">
    <cfRule type="expression" dxfId="148" priority="50">
      <formula>ISTEXT(V27)</formula>
    </cfRule>
  </conditionalFormatting>
  <conditionalFormatting sqref="J34:J38">
    <cfRule type="expression" dxfId="147" priority="49">
      <formula>ISTEXT(J34)</formula>
    </cfRule>
  </conditionalFormatting>
  <conditionalFormatting sqref="U33:U38">
    <cfRule type="expression" dxfId="146" priority="48">
      <formula>ISTEXT(U33)</formula>
    </cfRule>
  </conditionalFormatting>
  <conditionalFormatting sqref="V33:V38">
    <cfRule type="expression" dxfId="145" priority="47">
      <formula>ISTEXT(V33)</formula>
    </cfRule>
  </conditionalFormatting>
  <conditionalFormatting sqref="S33:S38">
    <cfRule type="expression" dxfId="144" priority="46">
      <formula>ISTEXT(S33)</formula>
    </cfRule>
  </conditionalFormatting>
  <conditionalFormatting sqref="T33:T38">
    <cfRule type="expression" dxfId="143" priority="45">
      <formula>ISTEXT(T33)</formula>
    </cfRule>
  </conditionalFormatting>
  <conditionalFormatting sqref="C35:C38">
    <cfRule type="expression" dxfId="142" priority="44">
      <formula>ISTEXT(C35)</formula>
    </cfRule>
  </conditionalFormatting>
  <conditionalFormatting sqref="D35:D38">
    <cfRule type="expression" dxfId="141" priority="43">
      <formula>ISTEXT(D35)</formula>
    </cfRule>
  </conditionalFormatting>
  <conditionalFormatting sqref="E35:E38">
    <cfRule type="expression" dxfId="140" priority="42">
      <formula>ISTEXT(E35)</formula>
    </cfRule>
  </conditionalFormatting>
  <conditionalFormatting sqref="F35:F38">
    <cfRule type="expression" dxfId="139" priority="41">
      <formula>ISTEXT(F35)</formula>
    </cfRule>
  </conditionalFormatting>
  <conditionalFormatting sqref="C39:C44">
    <cfRule type="expression" dxfId="138" priority="40">
      <formula>ISTEXT(C39)</formula>
    </cfRule>
  </conditionalFormatting>
  <conditionalFormatting sqref="D39:D44">
    <cfRule type="expression" dxfId="137" priority="39">
      <formula>ISTEXT(D39)</formula>
    </cfRule>
  </conditionalFormatting>
  <conditionalFormatting sqref="E39:E44">
    <cfRule type="expression" dxfId="136" priority="38">
      <formula>ISTEXT(E39)</formula>
    </cfRule>
  </conditionalFormatting>
  <conditionalFormatting sqref="F39:F44">
    <cfRule type="expression" dxfId="135" priority="37">
      <formula>ISTEXT(F39)</formula>
    </cfRule>
  </conditionalFormatting>
  <conditionalFormatting sqref="G39:G44">
    <cfRule type="expression" dxfId="134" priority="36">
      <formula>ISTEXT(G39)</formula>
    </cfRule>
  </conditionalFormatting>
  <conditionalFormatting sqref="H39:H44">
    <cfRule type="expression" dxfId="133" priority="35">
      <formula>ISTEXT(H39)</formula>
    </cfRule>
  </conditionalFormatting>
  <conditionalFormatting sqref="I39:I44">
    <cfRule type="expression" dxfId="132" priority="34">
      <formula>ISTEXT(I39)</formula>
    </cfRule>
  </conditionalFormatting>
  <conditionalFormatting sqref="J39:J44">
    <cfRule type="expression" dxfId="131" priority="33">
      <formula>ISTEXT(J39)</formula>
    </cfRule>
  </conditionalFormatting>
  <conditionalFormatting sqref="K39:K44">
    <cfRule type="expression" dxfId="130" priority="32">
      <formula>ISTEXT(K39)</formula>
    </cfRule>
  </conditionalFormatting>
  <conditionalFormatting sqref="L39:L44">
    <cfRule type="expression" dxfId="129" priority="31">
      <formula>ISTEXT(L39)</formula>
    </cfRule>
  </conditionalFormatting>
  <conditionalFormatting sqref="U39:U44">
    <cfRule type="expression" dxfId="128" priority="30">
      <formula>ISTEXT(U39)</formula>
    </cfRule>
  </conditionalFormatting>
  <conditionalFormatting sqref="V39:V44">
    <cfRule type="expression" dxfId="127" priority="29">
      <formula>ISTEXT(V39)</formula>
    </cfRule>
  </conditionalFormatting>
  <conditionalFormatting sqref="O40:O43">
    <cfRule type="expression" dxfId="126" priority="24">
      <formula>ISTEXT(O40)</formula>
    </cfRule>
  </conditionalFormatting>
  <conditionalFormatting sqref="P40:P43">
    <cfRule type="expression" dxfId="125" priority="23">
      <formula>ISTEXT(P40)</formula>
    </cfRule>
  </conditionalFormatting>
  <conditionalFormatting sqref="S40:S43">
    <cfRule type="expression" dxfId="124" priority="22">
      <formula>ISTEXT(S40)</formula>
    </cfRule>
  </conditionalFormatting>
  <conditionalFormatting sqref="T40:T43">
    <cfRule type="expression" dxfId="123" priority="21">
      <formula>ISTEXT(T40)</formula>
    </cfRule>
  </conditionalFormatting>
  <conditionalFormatting sqref="C46:C52">
    <cfRule type="expression" dxfId="122" priority="20">
      <formula>ISTEXT(C46)</formula>
    </cfRule>
  </conditionalFormatting>
  <conditionalFormatting sqref="D45:D51">
    <cfRule type="expression" dxfId="121" priority="19">
      <formula>ISTEXT(D45)</formula>
    </cfRule>
  </conditionalFormatting>
  <conditionalFormatting sqref="C45">
    <cfRule type="expression" dxfId="120" priority="18">
      <formula>ISTEXT(C45)</formula>
    </cfRule>
  </conditionalFormatting>
  <conditionalFormatting sqref="D52">
    <cfRule type="expression" dxfId="119" priority="17">
      <formula>ISTEXT(D52)</formula>
    </cfRule>
  </conditionalFormatting>
  <conditionalFormatting sqref="E45:E52">
    <cfRule type="expression" dxfId="118" priority="16">
      <formula>ISTEXT(E45)</formula>
    </cfRule>
  </conditionalFormatting>
  <conditionalFormatting sqref="F45:F52">
    <cfRule type="expression" dxfId="117" priority="15">
      <formula>ISTEXT(F45)</formula>
    </cfRule>
  </conditionalFormatting>
  <conditionalFormatting sqref="G45:G52">
    <cfRule type="expression" dxfId="116" priority="14">
      <formula>ISTEXT(G45)</formula>
    </cfRule>
  </conditionalFormatting>
  <conditionalFormatting sqref="H45:H52">
    <cfRule type="expression" dxfId="115" priority="13">
      <formula>ISTEXT(H45)</formula>
    </cfRule>
  </conditionalFormatting>
  <conditionalFormatting sqref="I46:I52">
    <cfRule type="expression" dxfId="113" priority="12">
      <formula>ISTEXT(I46)</formula>
    </cfRule>
  </conditionalFormatting>
  <conditionalFormatting sqref="J46:J52">
    <cfRule type="expression" dxfId="111" priority="11">
      <formula>ISTEXT(J46)</formula>
    </cfRule>
  </conditionalFormatting>
  <conditionalFormatting sqref="K46:K52">
    <cfRule type="expression" dxfId="109" priority="10">
      <formula>ISTEXT(K46)</formula>
    </cfRule>
  </conditionalFormatting>
  <conditionalFormatting sqref="L47:L52">
    <cfRule type="expression" dxfId="107" priority="9">
      <formula>ISTEXT(L47)</formula>
    </cfRule>
  </conditionalFormatting>
  <conditionalFormatting sqref="L46">
    <cfRule type="expression" dxfId="105" priority="8">
      <formula>ISTEXT(L46)</formula>
    </cfRule>
  </conditionalFormatting>
  <conditionalFormatting sqref="O46:O52">
    <cfRule type="expression" dxfId="103" priority="7">
      <formula>ISTEXT(O46)</formula>
    </cfRule>
  </conditionalFormatting>
  <conditionalFormatting sqref="P46:P52">
    <cfRule type="expression" dxfId="101" priority="6">
      <formula>ISTEXT(P46)</formula>
    </cfRule>
  </conditionalFormatting>
  <conditionalFormatting sqref="S45:S52">
    <cfRule type="expression" dxfId="99" priority="5">
      <formula>ISTEXT(S45)</formula>
    </cfRule>
  </conditionalFormatting>
  <conditionalFormatting sqref="T46:T52">
    <cfRule type="expression" dxfId="97" priority="4">
      <formula>ISTEXT(T46)</formula>
    </cfRule>
  </conditionalFormatting>
  <conditionalFormatting sqref="T45">
    <cfRule type="expression" dxfId="95" priority="3">
      <formula>ISTEXT(T45)</formula>
    </cfRule>
  </conditionalFormatting>
  <conditionalFormatting sqref="U45:U52">
    <cfRule type="expression" dxfId="93" priority="2">
      <formula>ISTEXT(U45)</formula>
    </cfRule>
  </conditionalFormatting>
  <conditionalFormatting sqref="V45:V52">
    <cfRule type="expression" dxfId="91" priority="1">
      <formula>ISTEXT(V45)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Bialorucki, Samantha</cp:lastModifiedBy>
  <cp:lastPrinted>2014-04-25T21:56:34Z</cp:lastPrinted>
  <dcterms:created xsi:type="dcterms:W3CDTF">2012-05-04T22:10:30Z</dcterms:created>
  <dcterms:modified xsi:type="dcterms:W3CDTF">2014-04-25T22:23:02Z</dcterms:modified>
</cp:coreProperties>
</file>