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20" yWindow="75" windowWidth="15480" windowHeight="9060" firstSheet="2" activeTab="2"/>
  </bookViews>
  <sheets>
    <sheet name="Read me" sheetId="7" r:id="rId1"/>
    <sheet name="Requirement Summary" sheetId="8" r:id="rId2"/>
    <sheet name=" Inf Conc" sheetId="12" r:id="rId3"/>
    <sheet name="Inf Load" sheetId="13" r:id="rId4"/>
    <sheet name="Eff Conc." sheetId="11" r:id="rId5"/>
    <sheet name="Eff Loads" sheetId="4" r:id="rId6"/>
    <sheet name=" Inf QAQC MLs " sheetId="16" r:id="rId7"/>
    <sheet name="Eff QAQC MLs" sheetId="5" r:id="rId8"/>
    <sheet name="Sheet1" sheetId="17" r:id="rId9"/>
  </sheets>
  <externalReferences>
    <externalReference r:id="rId10"/>
  </externalReferences>
  <calcPr calcId="145621"/>
</workbook>
</file>

<file path=xl/calcChain.xml><?xml version="1.0" encoding="utf-8"?>
<calcChain xmlns="http://schemas.openxmlformats.org/spreadsheetml/2006/main">
  <c r="E8" i="12" l="1"/>
  <c r="E7" i="12"/>
  <c r="A1" i="8" l="1"/>
  <c r="G11" i="11"/>
  <c r="F11" i="11"/>
  <c r="G10" i="11"/>
  <c r="F10" i="11"/>
  <c r="G9" i="11"/>
  <c r="F9" i="11"/>
  <c r="G8" i="11"/>
  <c r="F8" i="11"/>
  <c r="G7" i="11"/>
  <c r="F7" i="11"/>
  <c r="F27" i="11"/>
  <c r="G27" i="11"/>
  <c r="C7" i="13"/>
  <c r="E7" i="13"/>
  <c r="A12" i="5"/>
  <c r="B12" i="5"/>
  <c r="A13" i="5"/>
  <c r="B13" i="5"/>
  <c r="A14" i="5"/>
  <c r="B14" i="5"/>
  <c r="A15" i="5"/>
  <c r="B15" i="5"/>
  <c r="A16" i="5"/>
  <c r="B16" i="5"/>
  <c r="A17" i="5"/>
  <c r="B17" i="5"/>
  <c r="A18" i="5"/>
  <c r="B18" i="5"/>
  <c r="A19" i="5"/>
  <c r="B19" i="5"/>
  <c r="A20" i="5"/>
  <c r="B20" i="5"/>
  <c r="A21" i="5"/>
  <c r="B21" i="5"/>
  <c r="A22" i="5"/>
  <c r="B22" i="5"/>
  <c r="A23" i="5"/>
  <c r="B23" i="5"/>
  <c r="A24" i="5"/>
  <c r="B24" i="5"/>
  <c r="A25" i="5"/>
  <c r="B25" i="5"/>
  <c r="A26" i="5"/>
  <c r="B26" i="5"/>
  <c r="A27" i="5"/>
  <c r="B27" i="5"/>
  <c r="A28" i="5"/>
  <c r="B28" i="5"/>
  <c r="A29" i="5"/>
  <c r="B29" i="5"/>
  <c r="A30" i="5"/>
  <c r="B30" i="5"/>
  <c r="A31" i="5"/>
  <c r="B31" i="5"/>
  <c r="A32" i="5"/>
  <c r="B32" i="5"/>
  <c r="A33" i="5"/>
  <c r="B33" i="5"/>
  <c r="A34" i="5"/>
  <c r="B34" i="5"/>
  <c r="A35" i="5"/>
  <c r="B35" i="5"/>
  <c r="A36" i="5"/>
  <c r="B36" i="5"/>
  <c r="A37" i="5"/>
  <c r="B37" i="5"/>
  <c r="A38" i="5"/>
  <c r="B38" i="5"/>
  <c r="A39" i="5"/>
  <c r="B39" i="5"/>
  <c r="A40" i="5"/>
  <c r="B40" i="5"/>
  <c r="A41" i="5"/>
  <c r="B41" i="5"/>
  <c r="A42" i="5"/>
  <c r="B42" i="5"/>
  <c r="A43" i="5"/>
  <c r="B43" i="5"/>
  <c r="A44" i="5"/>
  <c r="B44" i="5"/>
  <c r="A45" i="5"/>
  <c r="B45" i="5"/>
  <c r="A46" i="5"/>
  <c r="B46" i="5"/>
  <c r="A47" i="5"/>
  <c r="B47" i="5"/>
  <c r="A48" i="5"/>
  <c r="B48" i="5"/>
  <c r="A49" i="5"/>
  <c r="B49" i="5"/>
  <c r="A50" i="5"/>
  <c r="B50" i="5"/>
  <c r="A51" i="5"/>
  <c r="B51" i="5"/>
  <c r="A52" i="5"/>
  <c r="B52" i="5"/>
  <c r="A53" i="5"/>
  <c r="B53" i="5"/>
  <c r="A54" i="5"/>
  <c r="B54" i="5"/>
  <c r="A55" i="5"/>
  <c r="B55" i="5"/>
  <c r="A56" i="5"/>
  <c r="B56" i="5"/>
  <c r="A57" i="5"/>
  <c r="B57" i="5"/>
  <c r="A58" i="5"/>
  <c r="B58" i="5"/>
  <c r="A59" i="5"/>
  <c r="B59" i="5"/>
  <c r="A8" i="16"/>
  <c r="A9" i="16"/>
  <c r="A10" i="16"/>
  <c r="A11" i="16"/>
  <c r="A12" i="16"/>
  <c r="A13" i="16"/>
  <c r="A14" i="16"/>
  <c r="A15" i="16"/>
  <c r="A16" i="16"/>
  <c r="A17" i="16"/>
  <c r="A18" i="16"/>
  <c r="A19" i="16"/>
  <c r="A20" i="16"/>
  <c r="A21" i="16"/>
  <c r="A22" i="16"/>
  <c r="A23" i="16"/>
  <c r="A24" i="16"/>
  <c r="A25" i="16"/>
  <c r="A26" i="16"/>
  <c r="H21" i="4"/>
  <c r="I21" i="4"/>
  <c r="J21" i="4"/>
  <c r="K21" i="4"/>
  <c r="L21" i="4"/>
  <c r="M21" i="4"/>
  <c r="N21" i="4"/>
  <c r="O21" i="4"/>
  <c r="P21" i="4"/>
  <c r="Q21" i="4"/>
  <c r="H22" i="4"/>
  <c r="I22" i="4"/>
  <c r="J22" i="4"/>
  <c r="K22" i="4"/>
  <c r="L22" i="4"/>
  <c r="M22" i="4"/>
  <c r="N22" i="4"/>
  <c r="O22" i="4"/>
  <c r="P22" i="4"/>
  <c r="Q22" i="4"/>
  <c r="H23" i="4"/>
  <c r="I23" i="4"/>
  <c r="J23" i="4"/>
  <c r="K23" i="4"/>
  <c r="L23" i="4"/>
  <c r="M23" i="4"/>
  <c r="N23" i="4"/>
  <c r="O23" i="4"/>
  <c r="P23" i="4"/>
  <c r="Q23" i="4"/>
  <c r="H24" i="4"/>
  <c r="I24" i="4"/>
  <c r="J24" i="4"/>
  <c r="K24" i="4"/>
  <c r="L24" i="4"/>
  <c r="M24" i="4"/>
  <c r="N24" i="4"/>
  <c r="O24" i="4"/>
  <c r="P24" i="4"/>
  <c r="Q24" i="4"/>
  <c r="H25" i="4"/>
  <c r="I25" i="4"/>
  <c r="J25" i="4"/>
  <c r="K25" i="4"/>
  <c r="L25" i="4"/>
  <c r="M25" i="4"/>
  <c r="N25" i="4"/>
  <c r="O25" i="4"/>
  <c r="P25" i="4"/>
  <c r="Q25" i="4"/>
  <c r="H26" i="4"/>
  <c r="I26" i="4"/>
  <c r="J26" i="4"/>
  <c r="K26" i="4"/>
  <c r="L26" i="4"/>
  <c r="M26" i="4"/>
  <c r="N26" i="4"/>
  <c r="O26" i="4"/>
  <c r="P26" i="4"/>
  <c r="Q26" i="4"/>
  <c r="H27" i="4"/>
  <c r="I27" i="4"/>
  <c r="J27" i="4"/>
  <c r="K27" i="4"/>
  <c r="L27" i="4"/>
  <c r="M27" i="4"/>
  <c r="N27" i="4"/>
  <c r="O27" i="4"/>
  <c r="P27" i="4"/>
  <c r="Q27" i="4"/>
  <c r="H28" i="4"/>
  <c r="I28" i="4"/>
  <c r="J28" i="4"/>
  <c r="K28" i="4"/>
  <c r="L28" i="4"/>
  <c r="M28" i="4"/>
  <c r="N28" i="4"/>
  <c r="O28" i="4"/>
  <c r="P28" i="4"/>
  <c r="Q28" i="4"/>
  <c r="H29" i="4"/>
  <c r="I29" i="4"/>
  <c r="J29" i="4"/>
  <c r="K29" i="4"/>
  <c r="L29" i="4"/>
  <c r="M29" i="4"/>
  <c r="N29" i="4"/>
  <c r="O29" i="4"/>
  <c r="P29" i="4"/>
  <c r="Q29" i="4"/>
  <c r="H30" i="4"/>
  <c r="I30" i="4"/>
  <c r="J30" i="4"/>
  <c r="K30" i="4"/>
  <c r="L30" i="4"/>
  <c r="M30" i="4"/>
  <c r="N30" i="4"/>
  <c r="O30" i="4"/>
  <c r="P30" i="4"/>
  <c r="Q30" i="4"/>
  <c r="H31" i="4"/>
  <c r="I31" i="4"/>
  <c r="J31" i="4"/>
  <c r="K31" i="4"/>
  <c r="L31" i="4"/>
  <c r="M31" i="4"/>
  <c r="N31" i="4"/>
  <c r="O31" i="4"/>
  <c r="P31" i="4"/>
  <c r="Q31" i="4"/>
  <c r="H32" i="4"/>
  <c r="I32" i="4"/>
  <c r="J32" i="4"/>
  <c r="K32" i="4"/>
  <c r="L32" i="4"/>
  <c r="M32" i="4"/>
  <c r="N32" i="4"/>
  <c r="O32" i="4"/>
  <c r="P32" i="4"/>
  <c r="Q32" i="4"/>
  <c r="H33" i="4"/>
  <c r="I33" i="4"/>
  <c r="J33" i="4"/>
  <c r="K33" i="4"/>
  <c r="L33" i="4"/>
  <c r="M33" i="4"/>
  <c r="N33" i="4"/>
  <c r="O33" i="4"/>
  <c r="P33" i="4"/>
  <c r="Q33" i="4"/>
  <c r="H34" i="4"/>
  <c r="I34" i="4"/>
  <c r="J34" i="4"/>
  <c r="K34" i="4"/>
  <c r="L34" i="4"/>
  <c r="M34" i="4"/>
  <c r="N34" i="4"/>
  <c r="O34" i="4"/>
  <c r="P34" i="4"/>
  <c r="Q34" i="4"/>
  <c r="H35" i="4"/>
  <c r="I35" i="4"/>
  <c r="J35" i="4"/>
  <c r="K35" i="4"/>
  <c r="L35" i="4"/>
  <c r="M35" i="4"/>
  <c r="N35" i="4"/>
  <c r="O35" i="4"/>
  <c r="P35" i="4"/>
  <c r="Q35" i="4"/>
  <c r="H36" i="4"/>
  <c r="I36" i="4"/>
  <c r="J36" i="4"/>
  <c r="K36" i="4"/>
  <c r="L36" i="4"/>
  <c r="M36" i="4"/>
  <c r="N36" i="4"/>
  <c r="O36" i="4"/>
  <c r="P36" i="4"/>
  <c r="Q36" i="4"/>
  <c r="H37" i="4"/>
  <c r="I37" i="4"/>
  <c r="J37" i="4"/>
  <c r="K37" i="4"/>
  <c r="L37" i="4"/>
  <c r="M37" i="4"/>
  <c r="N37" i="4"/>
  <c r="O37" i="4"/>
  <c r="P37" i="4"/>
  <c r="Q37" i="4"/>
  <c r="H38" i="4"/>
  <c r="I38" i="4"/>
  <c r="J38" i="4"/>
  <c r="K38" i="4"/>
  <c r="L38" i="4"/>
  <c r="M38" i="4"/>
  <c r="N38" i="4"/>
  <c r="O38" i="4"/>
  <c r="P38" i="4"/>
  <c r="Q38" i="4"/>
  <c r="H39" i="4"/>
  <c r="I39" i="4"/>
  <c r="J39" i="4"/>
  <c r="K39" i="4"/>
  <c r="L39" i="4"/>
  <c r="M39" i="4"/>
  <c r="N39" i="4"/>
  <c r="O39" i="4"/>
  <c r="P39" i="4"/>
  <c r="Q39" i="4"/>
  <c r="H40" i="4"/>
  <c r="I40" i="4"/>
  <c r="J40" i="4"/>
  <c r="K40" i="4"/>
  <c r="L40" i="4"/>
  <c r="M40" i="4"/>
  <c r="N40" i="4"/>
  <c r="O40" i="4"/>
  <c r="P40" i="4"/>
  <c r="Q40" i="4"/>
  <c r="H41" i="4"/>
  <c r="I41" i="4"/>
  <c r="J41" i="4"/>
  <c r="K41" i="4"/>
  <c r="L41" i="4"/>
  <c r="M41" i="4"/>
  <c r="N41" i="4"/>
  <c r="O41" i="4"/>
  <c r="P41" i="4"/>
  <c r="Q41" i="4"/>
  <c r="H42" i="4"/>
  <c r="I42" i="4"/>
  <c r="J42" i="4"/>
  <c r="K42" i="4"/>
  <c r="L42" i="4"/>
  <c r="M42" i="4"/>
  <c r="N42" i="4"/>
  <c r="O42" i="4"/>
  <c r="P42" i="4"/>
  <c r="Q42" i="4"/>
  <c r="H43" i="4"/>
  <c r="I43" i="4"/>
  <c r="J43" i="4"/>
  <c r="K43" i="4"/>
  <c r="L43" i="4"/>
  <c r="M43" i="4"/>
  <c r="N43" i="4"/>
  <c r="O43" i="4"/>
  <c r="P43" i="4"/>
  <c r="Q43" i="4"/>
  <c r="H44" i="4"/>
  <c r="I44" i="4"/>
  <c r="J44" i="4"/>
  <c r="K44" i="4"/>
  <c r="L44" i="4"/>
  <c r="M44" i="4"/>
  <c r="N44" i="4"/>
  <c r="O44" i="4"/>
  <c r="P44" i="4"/>
  <c r="Q44" i="4"/>
  <c r="H45" i="4"/>
  <c r="I45" i="4"/>
  <c r="J45" i="4"/>
  <c r="K45" i="4"/>
  <c r="L45" i="4"/>
  <c r="M45" i="4"/>
  <c r="N45" i="4"/>
  <c r="O45" i="4"/>
  <c r="P45" i="4"/>
  <c r="Q45" i="4"/>
  <c r="H46" i="4"/>
  <c r="I46" i="4"/>
  <c r="J46" i="4"/>
  <c r="K46" i="4"/>
  <c r="L46" i="4"/>
  <c r="M46" i="4"/>
  <c r="N46" i="4"/>
  <c r="O46" i="4"/>
  <c r="P46" i="4"/>
  <c r="Q46" i="4"/>
  <c r="H47" i="4"/>
  <c r="I47" i="4"/>
  <c r="J47" i="4"/>
  <c r="K47" i="4"/>
  <c r="L47" i="4"/>
  <c r="M47" i="4"/>
  <c r="N47" i="4"/>
  <c r="O47" i="4"/>
  <c r="P47" i="4"/>
  <c r="Q47" i="4"/>
  <c r="H48" i="4"/>
  <c r="I48" i="4"/>
  <c r="J48" i="4"/>
  <c r="K48" i="4"/>
  <c r="L48" i="4"/>
  <c r="M48" i="4"/>
  <c r="N48" i="4"/>
  <c r="O48" i="4"/>
  <c r="P48" i="4"/>
  <c r="Q48" i="4"/>
  <c r="H49" i="4"/>
  <c r="I49" i="4"/>
  <c r="J49" i="4"/>
  <c r="K49" i="4"/>
  <c r="L49" i="4"/>
  <c r="M49" i="4"/>
  <c r="N49" i="4"/>
  <c r="O49" i="4"/>
  <c r="P49" i="4"/>
  <c r="Q49" i="4"/>
  <c r="H50" i="4"/>
  <c r="I50" i="4"/>
  <c r="J50" i="4"/>
  <c r="K50" i="4"/>
  <c r="L50" i="4"/>
  <c r="M50" i="4"/>
  <c r="N50" i="4"/>
  <c r="O50" i="4"/>
  <c r="P50" i="4"/>
  <c r="Q50" i="4"/>
  <c r="H51" i="4"/>
  <c r="I51" i="4"/>
  <c r="J51" i="4"/>
  <c r="K51" i="4"/>
  <c r="L51" i="4"/>
  <c r="M51" i="4"/>
  <c r="N51" i="4"/>
  <c r="O51" i="4"/>
  <c r="P51" i="4"/>
  <c r="Q51" i="4"/>
  <c r="H52" i="4"/>
  <c r="I52" i="4"/>
  <c r="J52" i="4"/>
  <c r="K52" i="4"/>
  <c r="L52" i="4"/>
  <c r="M52" i="4"/>
  <c r="N52" i="4"/>
  <c r="O52" i="4"/>
  <c r="P52" i="4"/>
  <c r="Q52" i="4"/>
  <c r="H53" i="4"/>
  <c r="I53" i="4"/>
  <c r="J53" i="4"/>
  <c r="K53" i="4"/>
  <c r="L53" i="4"/>
  <c r="M53" i="4"/>
  <c r="N53" i="4"/>
  <c r="O53" i="4"/>
  <c r="P53" i="4"/>
  <c r="Q53" i="4"/>
  <c r="H54" i="4"/>
  <c r="I54" i="4"/>
  <c r="J54" i="4"/>
  <c r="K54" i="4"/>
  <c r="L54" i="4"/>
  <c r="M54" i="4"/>
  <c r="N54" i="4"/>
  <c r="O54" i="4"/>
  <c r="P54" i="4"/>
  <c r="Q54" i="4"/>
  <c r="H55" i="4"/>
  <c r="I55" i="4"/>
  <c r="J55" i="4"/>
  <c r="K55" i="4"/>
  <c r="L55" i="4"/>
  <c r="M55" i="4"/>
  <c r="N55" i="4"/>
  <c r="O55" i="4"/>
  <c r="P55" i="4"/>
  <c r="Q55" i="4"/>
  <c r="H56" i="4"/>
  <c r="I56" i="4"/>
  <c r="J56" i="4"/>
  <c r="K56" i="4"/>
  <c r="L56" i="4"/>
  <c r="M56" i="4"/>
  <c r="N56" i="4"/>
  <c r="O56" i="4"/>
  <c r="P56" i="4"/>
  <c r="Q56" i="4"/>
  <c r="H57" i="4"/>
  <c r="I57" i="4"/>
  <c r="J57" i="4"/>
  <c r="K57" i="4"/>
  <c r="L57" i="4"/>
  <c r="M57" i="4"/>
  <c r="N57" i="4"/>
  <c r="O57" i="4"/>
  <c r="P57" i="4"/>
  <c r="Q57" i="4"/>
  <c r="H58" i="4"/>
  <c r="I58" i="4"/>
  <c r="J58" i="4"/>
  <c r="K58" i="4"/>
  <c r="L58" i="4"/>
  <c r="M58" i="4"/>
  <c r="N58" i="4"/>
  <c r="O58" i="4"/>
  <c r="P58" i="4"/>
  <c r="Q58" i="4"/>
  <c r="H59" i="4"/>
  <c r="I59" i="4"/>
  <c r="J59" i="4"/>
  <c r="K59" i="4"/>
  <c r="L59" i="4"/>
  <c r="M59" i="4"/>
  <c r="N59" i="4"/>
  <c r="O59" i="4"/>
  <c r="P59" i="4"/>
  <c r="Q59" i="4"/>
  <c r="A21" i="4"/>
  <c r="B21" i="4"/>
  <c r="C21" i="4"/>
  <c r="D21" i="4"/>
  <c r="E21" i="4"/>
  <c r="A22" i="4"/>
  <c r="B22" i="4"/>
  <c r="C22" i="4"/>
  <c r="D22" i="4"/>
  <c r="E22" i="4"/>
  <c r="A23" i="4"/>
  <c r="B23" i="4"/>
  <c r="C23" i="4"/>
  <c r="D23" i="4"/>
  <c r="E23" i="4"/>
  <c r="A24" i="4"/>
  <c r="B24" i="4"/>
  <c r="C24" i="4"/>
  <c r="D24" i="4"/>
  <c r="E24" i="4"/>
  <c r="A25" i="4"/>
  <c r="B25" i="4"/>
  <c r="C25" i="4"/>
  <c r="D25" i="4"/>
  <c r="E25" i="4"/>
  <c r="A26" i="4"/>
  <c r="B26" i="4"/>
  <c r="C26" i="4"/>
  <c r="D26" i="4"/>
  <c r="E26" i="4"/>
  <c r="A27" i="4"/>
  <c r="B27" i="4"/>
  <c r="C27" i="4"/>
  <c r="D27" i="4"/>
  <c r="E27" i="4"/>
  <c r="A28" i="4"/>
  <c r="B28" i="4"/>
  <c r="C28" i="4"/>
  <c r="D28" i="4"/>
  <c r="E28" i="4"/>
  <c r="A29" i="4"/>
  <c r="B29" i="4"/>
  <c r="C29" i="4"/>
  <c r="D29" i="4"/>
  <c r="E29" i="4"/>
  <c r="A30" i="4"/>
  <c r="B30" i="4"/>
  <c r="C30" i="4"/>
  <c r="D30" i="4"/>
  <c r="E30" i="4"/>
  <c r="A31" i="4"/>
  <c r="B31" i="4"/>
  <c r="C31" i="4"/>
  <c r="D31" i="4"/>
  <c r="E31" i="4"/>
  <c r="A32" i="4"/>
  <c r="B32" i="4"/>
  <c r="C32" i="4"/>
  <c r="D32" i="4"/>
  <c r="E32" i="4"/>
  <c r="A33" i="4"/>
  <c r="B33" i="4"/>
  <c r="C33" i="4"/>
  <c r="D33" i="4"/>
  <c r="E33" i="4"/>
  <c r="A34" i="4"/>
  <c r="B34" i="4"/>
  <c r="C34" i="4"/>
  <c r="D34" i="4"/>
  <c r="E34" i="4"/>
  <c r="A35" i="4"/>
  <c r="B35" i="4"/>
  <c r="C35" i="4"/>
  <c r="D35" i="4"/>
  <c r="E35" i="4"/>
  <c r="A36" i="4"/>
  <c r="B36" i="4"/>
  <c r="C36" i="4"/>
  <c r="D36" i="4"/>
  <c r="E36" i="4"/>
  <c r="A37" i="4"/>
  <c r="B37" i="4"/>
  <c r="C37" i="4"/>
  <c r="D37" i="4"/>
  <c r="E37" i="4"/>
  <c r="A38" i="4"/>
  <c r="B38" i="4"/>
  <c r="C38" i="4"/>
  <c r="D38" i="4"/>
  <c r="E38" i="4"/>
  <c r="A39" i="4"/>
  <c r="B39" i="4"/>
  <c r="C39" i="4"/>
  <c r="D39" i="4"/>
  <c r="E39" i="4"/>
  <c r="A40" i="4"/>
  <c r="B40" i="4"/>
  <c r="C40" i="4"/>
  <c r="D40" i="4"/>
  <c r="E40" i="4"/>
  <c r="A41" i="4"/>
  <c r="B41" i="4"/>
  <c r="C41" i="4"/>
  <c r="D41" i="4"/>
  <c r="E41" i="4"/>
  <c r="A42" i="4"/>
  <c r="B42" i="4"/>
  <c r="C42" i="4"/>
  <c r="D42" i="4"/>
  <c r="E42" i="4"/>
  <c r="A43" i="4"/>
  <c r="B43" i="4"/>
  <c r="C43" i="4"/>
  <c r="D43" i="4"/>
  <c r="E43" i="4"/>
  <c r="A44" i="4"/>
  <c r="B44" i="4"/>
  <c r="C44" i="4"/>
  <c r="D44" i="4"/>
  <c r="E44" i="4"/>
  <c r="A45" i="4"/>
  <c r="B45" i="4"/>
  <c r="C45" i="4"/>
  <c r="D45" i="4"/>
  <c r="E45" i="4"/>
  <c r="A46" i="4"/>
  <c r="B46" i="4"/>
  <c r="C46" i="4"/>
  <c r="D46" i="4"/>
  <c r="E46" i="4"/>
  <c r="A47" i="4"/>
  <c r="B47" i="4"/>
  <c r="C47" i="4"/>
  <c r="D47" i="4"/>
  <c r="E47" i="4"/>
  <c r="A48" i="4"/>
  <c r="B48" i="4"/>
  <c r="C48" i="4"/>
  <c r="D48" i="4"/>
  <c r="E48" i="4"/>
  <c r="A49" i="4"/>
  <c r="B49" i="4"/>
  <c r="C49" i="4"/>
  <c r="D49" i="4"/>
  <c r="E49" i="4"/>
  <c r="A50" i="4"/>
  <c r="B50" i="4"/>
  <c r="C50" i="4"/>
  <c r="D50" i="4"/>
  <c r="E50" i="4"/>
  <c r="A51" i="4"/>
  <c r="B51" i="4"/>
  <c r="C51" i="4"/>
  <c r="D51" i="4"/>
  <c r="E51" i="4"/>
  <c r="A52" i="4"/>
  <c r="B52" i="4"/>
  <c r="C52" i="4"/>
  <c r="D52" i="4"/>
  <c r="E52" i="4"/>
  <c r="A53" i="4"/>
  <c r="B53" i="4"/>
  <c r="C53" i="4"/>
  <c r="D53" i="4"/>
  <c r="E53" i="4"/>
  <c r="A54" i="4"/>
  <c r="B54" i="4"/>
  <c r="C54" i="4"/>
  <c r="D54" i="4"/>
  <c r="E54" i="4"/>
  <c r="A55" i="4"/>
  <c r="B55" i="4"/>
  <c r="C55" i="4"/>
  <c r="D55" i="4"/>
  <c r="E55" i="4"/>
  <c r="A56" i="4"/>
  <c r="B56" i="4"/>
  <c r="C56" i="4"/>
  <c r="D56" i="4"/>
  <c r="E56" i="4"/>
  <c r="A57" i="4"/>
  <c r="B57" i="4"/>
  <c r="C57" i="4"/>
  <c r="D57" i="4"/>
  <c r="E57" i="4"/>
  <c r="A58" i="4"/>
  <c r="B58" i="4"/>
  <c r="C58" i="4"/>
  <c r="D58" i="4"/>
  <c r="E58" i="4"/>
  <c r="A59" i="4"/>
  <c r="B59" i="4"/>
  <c r="C59" i="4"/>
  <c r="D59" i="4"/>
  <c r="E59" i="4"/>
  <c r="G59" i="11"/>
  <c r="G59" i="4" s="1"/>
  <c r="F59" i="11"/>
  <c r="F59" i="4" s="1"/>
  <c r="G58" i="11"/>
  <c r="G58" i="4" s="1"/>
  <c r="F58" i="11"/>
  <c r="F58" i="4" s="1"/>
  <c r="G57" i="11"/>
  <c r="G57" i="4" s="1"/>
  <c r="F57" i="11"/>
  <c r="F57" i="4" s="1"/>
  <c r="G56" i="11"/>
  <c r="G56" i="4" s="1"/>
  <c r="F56" i="11"/>
  <c r="F56" i="4" s="1"/>
  <c r="G55" i="11"/>
  <c r="G55" i="4" s="1"/>
  <c r="F55" i="11"/>
  <c r="F55" i="4" s="1"/>
  <c r="G54" i="11"/>
  <c r="G54" i="4" s="1"/>
  <c r="F54" i="11"/>
  <c r="F54" i="4" s="1"/>
  <c r="G53" i="11"/>
  <c r="G53" i="4" s="1"/>
  <c r="F53" i="11"/>
  <c r="F53" i="4" s="1"/>
  <c r="G52" i="11"/>
  <c r="G52" i="4" s="1"/>
  <c r="F52" i="11"/>
  <c r="F52" i="4" s="1"/>
  <c r="G51" i="11"/>
  <c r="G51" i="4" s="1"/>
  <c r="F51" i="11"/>
  <c r="F51" i="4" s="1"/>
  <c r="G50" i="11"/>
  <c r="G50" i="4" s="1"/>
  <c r="F50" i="11"/>
  <c r="F50" i="4" s="1"/>
  <c r="G49" i="11"/>
  <c r="G49" i="4" s="1"/>
  <c r="F49" i="11"/>
  <c r="F49" i="4" s="1"/>
  <c r="G48" i="11"/>
  <c r="G48" i="4" s="1"/>
  <c r="F48" i="11"/>
  <c r="F48" i="4" s="1"/>
  <c r="G47" i="11"/>
  <c r="G47" i="4" s="1"/>
  <c r="F47" i="11"/>
  <c r="F47" i="4" s="1"/>
  <c r="G46" i="11"/>
  <c r="G46" i="4" s="1"/>
  <c r="F46" i="11"/>
  <c r="F46" i="4" s="1"/>
  <c r="G45" i="11"/>
  <c r="G45" i="4" s="1"/>
  <c r="F45" i="11"/>
  <c r="F45" i="4" s="1"/>
  <c r="G44" i="11"/>
  <c r="G44" i="4" s="1"/>
  <c r="F44" i="11"/>
  <c r="F44" i="4" s="1"/>
  <c r="G43" i="11"/>
  <c r="G43" i="4" s="1"/>
  <c r="F43" i="11"/>
  <c r="F43" i="4" s="1"/>
  <c r="G42" i="11"/>
  <c r="G42" i="4" s="1"/>
  <c r="F42" i="11"/>
  <c r="F42" i="4" s="1"/>
  <c r="G41" i="11"/>
  <c r="G41" i="4" s="1"/>
  <c r="F41" i="11"/>
  <c r="F41" i="4" s="1"/>
  <c r="G40" i="11"/>
  <c r="G40" i="4" s="1"/>
  <c r="F40" i="11"/>
  <c r="F40" i="4" s="1"/>
  <c r="G39" i="11"/>
  <c r="G39" i="4" s="1"/>
  <c r="F39" i="11"/>
  <c r="F39" i="4" s="1"/>
  <c r="G38" i="11"/>
  <c r="G38" i="4" s="1"/>
  <c r="F38" i="11"/>
  <c r="F38" i="4" s="1"/>
  <c r="G37" i="11"/>
  <c r="G37" i="4" s="1"/>
  <c r="F37" i="11"/>
  <c r="F37" i="4" s="1"/>
  <c r="G36" i="11"/>
  <c r="G36" i="4" s="1"/>
  <c r="F36" i="11"/>
  <c r="F36" i="4" s="1"/>
  <c r="G35" i="11"/>
  <c r="G35" i="4" s="1"/>
  <c r="F35" i="11"/>
  <c r="F35" i="4" s="1"/>
  <c r="G34" i="11"/>
  <c r="G34" i="4" s="1"/>
  <c r="F34" i="11"/>
  <c r="F34" i="4" s="1"/>
  <c r="G33" i="11"/>
  <c r="G33" i="4" s="1"/>
  <c r="F33" i="11"/>
  <c r="F33" i="4" s="1"/>
  <c r="G32" i="11"/>
  <c r="G32" i="4" s="1"/>
  <c r="F32" i="11"/>
  <c r="F32" i="4" s="1"/>
  <c r="G31" i="11"/>
  <c r="G31" i="4" s="1"/>
  <c r="F31" i="11"/>
  <c r="F31" i="4" s="1"/>
  <c r="G30" i="11"/>
  <c r="G30" i="4" s="1"/>
  <c r="F30" i="11"/>
  <c r="F30" i="4" s="1"/>
  <c r="G29" i="11"/>
  <c r="G29" i="4" s="1"/>
  <c r="F29" i="11"/>
  <c r="F29" i="4" s="1"/>
  <c r="G28" i="11"/>
  <c r="G28" i="4" s="1"/>
  <c r="F28" i="11"/>
  <c r="F28" i="4" s="1"/>
  <c r="A15" i="13"/>
  <c r="B15" i="13"/>
  <c r="B15" i="16"/>
  <c r="C15" i="13"/>
  <c r="D15" i="13"/>
  <c r="F15" i="13"/>
  <c r="G15" i="13"/>
  <c r="H15" i="13"/>
  <c r="I15" i="13"/>
  <c r="J15" i="13"/>
  <c r="K15" i="13"/>
  <c r="L15" i="13"/>
  <c r="A16" i="13"/>
  <c r="B16" i="13"/>
  <c r="B16" i="16"/>
  <c r="C16" i="13"/>
  <c r="D16" i="13"/>
  <c r="F16" i="13"/>
  <c r="G16" i="13"/>
  <c r="H16" i="13"/>
  <c r="I16" i="13"/>
  <c r="J16" i="13"/>
  <c r="K16" i="13"/>
  <c r="L16" i="13"/>
  <c r="A17" i="13"/>
  <c r="B17" i="13"/>
  <c r="B17" i="16"/>
  <c r="C17" i="13"/>
  <c r="D17" i="13"/>
  <c r="F17" i="13"/>
  <c r="G17" i="13"/>
  <c r="H17" i="13"/>
  <c r="I17" i="13"/>
  <c r="J17" i="13"/>
  <c r="K17" i="13"/>
  <c r="L17" i="13"/>
  <c r="A18" i="13"/>
  <c r="B18" i="13"/>
  <c r="B18" i="16"/>
  <c r="C18" i="13"/>
  <c r="D18" i="13"/>
  <c r="F18" i="13"/>
  <c r="G18" i="13"/>
  <c r="H18" i="13"/>
  <c r="I18" i="13"/>
  <c r="J18" i="13"/>
  <c r="K18" i="13"/>
  <c r="L18" i="13"/>
  <c r="A19" i="13"/>
  <c r="B19" i="13"/>
  <c r="B19" i="16"/>
  <c r="C19" i="13"/>
  <c r="D19" i="13"/>
  <c r="F19" i="13"/>
  <c r="G19" i="13"/>
  <c r="H19" i="13"/>
  <c r="I19" i="13"/>
  <c r="J19" i="13"/>
  <c r="K19" i="13"/>
  <c r="L19" i="13"/>
  <c r="A20" i="13"/>
  <c r="B20" i="13"/>
  <c r="B20" i="16"/>
  <c r="C20" i="13"/>
  <c r="D20" i="13"/>
  <c r="F20" i="13"/>
  <c r="G20" i="13"/>
  <c r="H20" i="13"/>
  <c r="I20" i="13"/>
  <c r="J20" i="13"/>
  <c r="K20" i="13"/>
  <c r="L20" i="13"/>
  <c r="A21" i="13"/>
  <c r="B21" i="13"/>
  <c r="B21" i="16"/>
  <c r="C21" i="13"/>
  <c r="D21" i="13"/>
  <c r="F21" i="13"/>
  <c r="G21" i="13"/>
  <c r="H21" i="13"/>
  <c r="I21" i="13"/>
  <c r="J21" i="13"/>
  <c r="K21" i="13"/>
  <c r="L21" i="13"/>
  <c r="A22" i="13"/>
  <c r="B22" i="13"/>
  <c r="B22" i="16"/>
  <c r="C22" i="13"/>
  <c r="D22" i="13"/>
  <c r="F22" i="13"/>
  <c r="G22" i="13"/>
  <c r="H22" i="13"/>
  <c r="I22" i="13"/>
  <c r="J22" i="13"/>
  <c r="K22" i="13"/>
  <c r="L22" i="13"/>
  <c r="A23" i="13"/>
  <c r="B23" i="13"/>
  <c r="B23" i="16"/>
  <c r="C23" i="13"/>
  <c r="D23" i="13"/>
  <c r="F23" i="13"/>
  <c r="G23" i="13"/>
  <c r="H23" i="13"/>
  <c r="I23" i="13"/>
  <c r="J23" i="13"/>
  <c r="K23" i="13"/>
  <c r="L23" i="13"/>
  <c r="A24" i="13"/>
  <c r="B24" i="13"/>
  <c r="B24" i="16"/>
  <c r="C24" i="13"/>
  <c r="D24" i="13"/>
  <c r="F24" i="13"/>
  <c r="G24" i="13"/>
  <c r="H24" i="13"/>
  <c r="I24" i="13"/>
  <c r="J24" i="13"/>
  <c r="K24" i="13"/>
  <c r="L24" i="13"/>
  <c r="A25" i="13"/>
  <c r="B25" i="13"/>
  <c r="B25" i="16"/>
  <c r="C25" i="13"/>
  <c r="D25" i="13"/>
  <c r="F25" i="13"/>
  <c r="G25" i="13"/>
  <c r="H25" i="13"/>
  <c r="I25" i="13"/>
  <c r="J25" i="13"/>
  <c r="K25" i="13"/>
  <c r="L25" i="13"/>
  <c r="A26" i="13"/>
  <c r="B26" i="13"/>
  <c r="B26" i="16"/>
  <c r="C26" i="13"/>
  <c r="D26" i="13"/>
  <c r="F26" i="13"/>
  <c r="G26" i="13"/>
  <c r="H26" i="13"/>
  <c r="I26" i="13"/>
  <c r="J26" i="13"/>
  <c r="K26" i="13"/>
  <c r="L26" i="13"/>
  <c r="F13" i="13"/>
  <c r="G13" i="13"/>
  <c r="H13" i="13"/>
  <c r="I13" i="13"/>
  <c r="J13" i="13"/>
  <c r="K13" i="13"/>
  <c r="L13" i="13"/>
  <c r="F14" i="13"/>
  <c r="G14" i="13"/>
  <c r="H14" i="13"/>
  <c r="I14" i="13"/>
  <c r="J14" i="13"/>
  <c r="K14" i="13"/>
  <c r="L14" i="13"/>
  <c r="A13" i="13"/>
  <c r="B13" i="13"/>
  <c r="B13" i="16"/>
  <c r="C13" i="13"/>
  <c r="D13" i="13"/>
  <c r="A14" i="13"/>
  <c r="B14" i="13"/>
  <c r="B14" i="16" s="1"/>
  <c r="C14" i="13"/>
  <c r="D14" i="13"/>
  <c r="E24" i="12"/>
  <c r="E24" i="13" s="1"/>
  <c r="E23" i="12"/>
  <c r="E23" i="13" s="1"/>
  <c r="E22" i="12"/>
  <c r="E22" i="13" s="1"/>
  <c r="E21" i="12"/>
  <c r="E21" i="13" s="1"/>
  <c r="E20" i="12"/>
  <c r="E20" i="13" s="1"/>
  <c r="E19" i="12"/>
  <c r="E19" i="13" s="1"/>
  <c r="E25" i="12"/>
  <c r="E25" i="13" s="1"/>
  <c r="E26" i="12"/>
  <c r="E26" i="13" s="1"/>
  <c r="P7" i="4"/>
  <c r="P8" i="4"/>
  <c r="P9" i="4"/>
  <c r="P10" i="4"/>
  <c r="P11" i="4"/>
  <c r="P12" i="4"/>
  <c r="P13" i="4"/>
  <c r="P14" i="4"/>
  <c r="P15" i="4"/>
  <c r="P16" i="4"/>
  <c r="P17" i="4"/>
  <c r="P18" i="4"/>
  <c r="P19" i="4"/>
  <c r="P20" i="4"/>
  <c r="A7" i="16"/>
  <c r="G11" i="4"/>
  <c r="F11" i="4"/>
  <c r="G10" i="4"/>
  <c r="F10" i="4"/>
  <c r="G9" i="4"/>
  <c r="F9" i="4"/>
  <c r="G8" i="4"/>
  <c r="F8" i="4"/>
  <c r="G7" i="4"/>
  <c r="F7" i="4"/>
  <c r="B11" i="5"/>
  <c r="B10" i="5"/>
  <c r="B9" i="5"/>
  <c r="B8" i="5"/>
  <c r="B7" i="5"/>
  <c r="A3" i="5"/>
  <c r="A2" i="5"/>
  <c r="A3" i="11"/>
  <c r="A2" i="11"/>
  <c r="A3" i="4"/>
  <c r="A2" i="4"/>
  <c r="A8" i="13"/>
  <c r="B8" i="13"/>
  <c r="B8" i="16"/>
  <c r="C8" i="13"/>
  <c r="D8" i="13"/>
  <c r="A9" i="13"/>
  <c r="B9" i="13"/>
  <c r="B9" i="16" s="1"/>
  <c r="C9" i="13"/>
  <c r="D9" i="13"/>
  <c r="A10" i="13"/>
  <c r="B10" i="13"/>
  <c r="B10" i="16"/>
  <c r="C10" i="13"/>
  <c r="D10" i="13"/>
  <c r="A11" i="13"/>
  <c r="B11" i="13"/>
  <c r="B11" i="16" s="1"/>
  <c r="C11" i="13"/>
  <c r="D11" i="13"/>
  <c r="A12" i="13"/>
  <c r="B12" i="13"/>
  <c r="B12" i="16"/>
  <c r="C12" i="13"/>
  <c r="D12" i="13"/>
  <c r="D7" i="13"/>
  <c r="A2" i="16"/>
  <c r="A3" i="16"/>
  <c r="A3" i="13"/>
  <c r="A2" i="13"/>
  <c r="K8" i="13"/>
  <c r="K9" i="13"/>
  <c r="K10" i="13"/>
  <c r="K11" i="13"/>
  <c r="K12" i="13"/>
  <c r="K7" i="13"/>
  <c r="G7" i="13"/>
  <c r="A7" i="13"/>
  <c r="E8" i="13"/>
  <c r="A7" i="5"/>
  <c r="A8" i="5"/>
  <c r="A9" i="5"/>
  <c r="A10" i="5"/>
  <c r="A11" i="5"/>
  <c r="A7" i="4"/>
  <c r="B7" i="4"/>
  <c r="C7" i="4"/>
  <c r="D7" i="4"/>
  <c r="E7" i="4"/>
  <c r="H7" i="4"/>
  <c r="I7" i="4"/>
  <c r="J7" i="4"/>
  <c r="K7" i="4"/>
  <c r="L7" i="4"/>
  <c r="M7" i="4"/>
  <c r="N7" i="4"/>
  <c r="O7" i="4"/>
  <c r="Q7" i="4"/>
  <c r="A8" i="4"/>
  <c r="B8" i="4"/>
  <c r="C8" i="4"/>
  <c r="D8" i="4"/>
  <c r="E8" i="4"/>
  <c r="H8" i="4"/>
  <c r="I8" i="4"/>
  <c r="J8" i="4"/>
  <c r="K8" i="4"/>
  <c r="L8" i="4"/>
  <c r="M8" i="4"/>
  <c r="N8" i="4"/>
  <c r="O8" i="4"/>
  <c r="Q8" i="4"/>
  <c r="A9" i="4"/>
  <c r="B9" i="4"/>
  <c r="C9" i="4"/>
  <c r="D9" i="4"/>
  <c r="E9" i="4"/>
  <c r="H9" i="4"/>
  <c r="I9" i="4"/>
  <c r="J9" i="4"/>
  <c r="K9" i="4"/>
  <c r="L9" i="4"/>
  <c r="M9" i="4"/>
  <c r="N9" i="4"/>
  <c r="O9" i="4"/>
  <c r="Q9" i="4"/>
  <c r="A10" i="4"/>
  <c r="B10" i="4"/>
  <c r="C10" i="4"/>
  <c r="D10" i="4"/>
  <c r="E10" i="4"/>
  <c r="H10" i="4"/>
  <c r="I10" i="4"/>
  <c r="J10" i="4"/>
  <c r="K10" i="4"/>
  <c r="L10" i="4"/>
  <c r="M10" i="4"/>
  <c r="N10" i="4"/>
  <c r="O10" i="4"/>
  <c r="Q10" i="4"/>
  <c r="A11" i="4"/>
  <c r="B11" i="4"/>
  <c r="C11" i="4"/>
  <c r="D11" i="4"/>
  <c r="E11" i="4"/>
  <c r="H11" i="4"/>
  <c r="I11" i="4"/>
  <c r="J11" i="4"/>
  <c r="K11" i="4"/>
  <c r="L11" i="4"/>
  <c r="M11" i="4"/>
  <c r="N11" i="4"/>
  <c r="O11" i="4"/>
  <c r="Q11" i="4"/>
  <c r="A12" i="4"/>
  <c r="B12" i="4"/>
  <c r="C12" i="4"/>
  <c r="D12" i="4"/>
  <c r="E12" i="4"/>
  <c r="H12" i="4"/>
  <c r="I12" i="4"/>
  <c r="J12" i="4"/>
  <c r="K12" i="4"/>
  <c r="L12" i="4"/>
  <c r="M12" i="4"/>
  <c r="N12" i="4"/>
  <c r="O12" i="4"/>
  <c r="Q12" i="4"/>
  <c r="A13" i="4"/>
  <c r="B13" i="4"/>
  <c r="C13" i="4"/>
  <c r="D13" i="4"/>
  <c r="E13" i="4"/>
  <c r="H13" i="4"/>
  <c r="I13" i="4"/>
  <c r="J13" i="4"/>
  <c r="K13" i="4"/>
  <c r="L13" i="4"/>
  <c r="M13" i="4"/>
  <c r="N13" i="4"/>
  <c r="O13" i="4"/>
  <c r="Q13" i="4"/>
  <c r="A14" i="4"/>
  <c r="B14" i="4"/>
  <c r="C14" i="4"/>
  <c r="D14" i="4"/>
  <c r="E14" i="4"/>
  <c r="H14" i="4"/>
  <c r="I14" i="4"/>
  <c r="J14" i="4"/>
  <c r="K14" i="4"/>
  <c r="L14" i="4"/>
  <c r="M14" i="4"/>
  <c r="N14" i="4"/>
  <c r="O14" i="4"/>
  <c r="Q14" i="4"/>
  <c r="A15" i="4"/>
  <c r="B15" i="4"/>
  <c r="C15" i="4"/>
  <c r="D15" i="4"/>
  <c r="E15" i="4"/>
  <c r="H15" i="4"/>
  <c r="I15" i="4"/>
  <c r="J15" i="4"/>
  <c r="K15" i="4"/>
  <c r="L15" i="4"/>
  <c r="M15" i="4"/>
  <c r="N15" i="4"/>
  <c r="O15" i="4"/>
  <c r="Q15" i="4"/>
  <c r="A16" i="4"/>
  <c r="B16" i="4"/>
  <c r="C16" i="4"/>
  <c r="D16" i="4"/>
  <c r="E16" i="4"/>
  <c r="H16" i="4"/>
  <c r="I16" i="4"/>
  <c r="J16" i="4"/>
  <c r="K16" i="4"/>
  <c r="L16" i="4"/>
  <c r="M16" i="4"/>
  <c r="N16" i="4"/>
  <c r="O16" i="4"/>
  <c r="Q16" i="4"/>
  <c r="A17" i="4"/>
  <c r="B17" i="4"/>
  <c r="C17" i="4"/>
  <c r="D17" i="4"/>
  <c r="E17" i="4"/>
  <c r="H17" i="4"/>
  <c r="I17" i="4"/>
  <c r="J17" i="4"/>
  <c r="K17" i="4"/>
  <c r="L17" i="4"/>
  <c r="M17" i="4"/>
  <c r="N17" i="4"/>
  <c r="O17" i="4"/>
  <c r="Q17" i="4"/>
  <c r="A18" i="4"/>
  <c r="B18" i="4"/>
  <c r="C18" i="4"/>
  <c r="D18" i="4"/>
  <c r="E18" i="4"/>
  <c r="H18" i="4"/>
  <c r="I18" i="4"/>
  <c r="J18" i="4"/>
  <c r="K18" i="4"/>
  <c r="L18" i="4"/>
  <c r="M18" i="4"/>
  <c r="N18" i="4"/>
  <c r="O18" i="4"/>
  <c r="Q18" i="4"/>
  <c r="A19" i="4"/>
  <c r="B19" i="4"/>
  <c r="C19" i="4"/>
  <c r="D19" i="4"/>
  <c r="E19" i="4"/>
  <c r="H19" i="4"/>
  <c r="I19" i="4"/>
  <c r="J19" i="4"/>
  <c r="K19" i="4"/>
  <c r="L19" i="4"/>
  <c r="M19" i="4"/>
  <c r="N19" i="4"/>
  <c r="O19" i="4"/>
  <c r="Q19" i="4"/>
  <c r="A20" i="4"/>
  <c r="B20" i="4"/>
  <c r="C20" i="4"/>
  <c r="D20" i="4"/>
  <c r="E20" i="4"/>
  <c r="H20" i="4"/>
  <c r="I20" i="4"/>
  <c r="J20" i="4"/>
  <c r="K20" i="4"/>
  <c r="L20" i="4"/>
  <c r="M20" i="4"/>
  <c r="N20" i="4"/>
  <c r="O20" i="4"/>
  <c r="Q20" i="4"/>
  <c r="G27" i="4"/>
  <c r="F27" i="4"/>
  <c r="G26" i="11"/>
  <c r="G26" i="4" s="1"/>
  <c r="F26" i="11"/>
  <c r="F26" i="4" s="1"/>
  <c r="G25" i="11"/>
  <c r="G25" i="4" s="1"/>
  <c r="F25" i="11"/>
  <c r="F25" i="4" s="1"/>
  <c r="G24" i="11"/>
  <c r="G24" i="4" s="1"/>
  <c r="F24" i="11"/>
  <c r="F24" i="4" s="1"/>
  <c r="G23" i="11"/>
  <c r="G23" i="4" s="1"/>
  <c r="F23" i="11"/>
  <c r="F23" i="4" s="1"/>
  <c r="G22" i="11"/>
  <c r="G22" i="4" s="1"/>
  <c r="F22" i="11"/>
  <c r="F22" i="4" s="1"/>
  <c r="G21" i="11"/>
  <c r="G21" i="4" s="1"/>
  <c r="F21" i="11"/>
  <c r="F21" i="4" s="1"/>
  <c r="G20" i="11"/>
  <c r="G20" i="4" s="1"/>
  <c r="F20" i="11"/>
  <c r="F20" i="4" s="1"/>
  <c r="G19" i="11"/>
  <c r="G19" i="4" s="1"/>
  <c r="F19" i="11"/>
  <c r="F19" i="4" s="1"/>
  <c r="G18" i="11"/>
  <c r="G18" i="4" s="1"/>
  <c r="F18" i="11"/>
  <c r="F18" i="4" s="1"/>
  <c r="G17" i="11"/>
  <c r="G17" i="4" s="1"/>
  <c r="F17" i="11"/>
  <c r="F17" i="4" s="1"/>
  <c r="G16" i="11"/>
  <c r="G16" i="4" s="1"/>
  <c r="F16" i="11"/>
  <c r="F16" i="4" s="1"/>
  <c r="G15" i="11"/>
  <c r="G15" i="4" s="1"/>
  <c r="F15" i="11"/>
  <c r="F15" i="4" s="1"/>
  <c r="G14" i="11"/>
  <c r="G14" i="4" s="1"/>
  <c r="F14" i="11"/>
  <c r="F14" i="4" s="1"/>
  <c r="G13" i="11"/>
  <c r="G13" i="4" s="1"/>
  <c r="F13" i="11"/>
  <c r="F13" i="4" s="1"/>
  <c r="G12" i="11"/>
  <c r="G12" i="4" s="1"/>
  <c r="F12" i="11"/>
  <c r="F12" i="4" s="1"/>
  <c r="F8" i="13"/>
  <c r="G8" i="13"/>
  <c r="H8" i="13"/>
  <c r="I8" i="13"/>
  <c r="J8" i="13"/>
  <c r="L8" i="13"/>
  <c r="B7" i="13"/>
  <c r="B7" i="16" s="1"/>
  <c r="L9" i="13"/>
  <c r="L10" i="13"/>
  <c r="L11" i="13"/>
  <c r="L12" i="13"/>
  <c r="L7" i="13"/>
  <c r="F7" i="13"/>
  <c r="H7" i="13"/>
  <c r="I7" i="13"/>
  <c r="J7" i="13"/>
  <c r="F9" i="13"/>
  <c r="G9" i="13"/>
  <c r="H9" i="13"/>
  <c r="I9" i="13"/>
  <c r="J9" i="13"/>
  <c r="F10" i="13"/>
  <c r="G10" i="13"/>
  <c r="H10" i="13"/>
  <c r="I10" i="13"/>
  <c r="J10" i="13"/>
  <c r="F11" i="13"/>
  <c r="G11" i="13"/>
  <c r="H11" i="13"/>
  <c r="I11" i="13"/>
  <c r="J11" i="13"/>
  <c r="F12" i="13"/>
  <c r="G12" i="13"/>
  <c r="H12" i="13"/>
  <c r="I12" i="13"/>
  <c r="J12" i="13"/>
  <c r="E9" i="12"/>
  <c r="E9" i="13"/>
  <c r="E18" i="12"/>
  <c r="E18" i="13"/>
  <c r="E17" i="12"/>
  <c r="E17" i="13"/>
  <c r="E16" i="12"/>
  <c r="E16" i="13"/>
  <c r="E15" i="12"/>
  <c r="E15" i="13"/>
  <c r="E14" i="12"/>
  <c r="E14" i="13"/>
  <c r="E13" i="12"/>
  <c r="E13" i="13"/>
  <c r="E12" i="12"/>
  <c r="E12" i="13"/>
  <c r="E11" i="12"/>
  <c r="E11" i="13"/>
  <c r="E10" i="12"/>
  <c r="E10" i="13"/>
</calcChain>
</file>

<file path=xl/comments1.xml><?xml version="1.0" encoding="utf-8"?>
<comments xmlns="http://schemas.openxmlformats.org/spreadsheetml/2006/main">
  <authors>
    <author>City of Calistoga</author>
  </authors>
  <commentList>
    <comment ref="G7" authorId="0">
      <text>
        <r>
          <rPr>
            <b/>
            <sz val="10"/>
            <color indexed="81"/>
            <rFont val="Tahoma"/>
          </rPr>
          <t>City of Calistoga:</t>
        </r>
        <r>
          <rPr>
            <sz val="10"/>
            <color indexed="81"/>
            <rFont val="Tahoma"/>
          </rPr>
          <t xml:space="preserve">
ND, report MDL
</t>
        </r>
      </text>
    </comment>
    <comment ref="H7" authorId="0">
      <text>
        <r>
          <rPr>
            <b/>
            <sz val="10"/>
            <color indexed="81"/>
            <rFont val="Tahoma"/>
          </rPr>
          <t>City of Calistoga:</t>
        </r>
        <r>
          <rPr>
            <sz val="10"/>
            <color indexed="81"/>
            <rFont val="Tahoma"/>
          </rPr>
          <t xml:space="preserve">
ND, report MDL</t>
        </r>
      </text>
    </comment>
    <comment ref="G8" authorId="0">
      <text>
        <r>
          <rPr>
            <b/>
            <sz val="10"/>
            <color indexed="81"/>
            <rFont val="Tahoma"/>
          </rPr>
          <t>City of Calistoga:</t>
        </r>
        <r>
          <rPr>
            <sz val="10"/>
            <color indexed="81"/>
            <rFont val="Tahoma"/>
          </rPr>
          <t xml:space="preserve">
ND, report MDL</t>
        </r>
      </text>
    </comment>
    <comment ref="H8" authorId="0">
      <text>
        <r>
          <rPr>
            <b/>
            <sz val="10"/>
            <color indexed="81"/>
            <rFont val="Tahoma"/>
          </rPr>
          <t>City of Calistoga:</t>
        </r>
        <r>
          <rPr>
            <sz val="10"/>
            <color indexed="81"/>
            <rFont val="Tahoma"/>
          </rPr>
          <t xml:space="preserve">
ND, report MDL</t>
        </r>
      </text>
    </comment>
  </commentList>
</comments>
</file>

<file path=xl/comments2.xml><?xml version="1.0" encoding="utf-8"?>
<comments xmlns="http://schemas.openxmlformats.org/spreadsheetml/2006/main">
  <authors>
    <author>City of Calistoga</author>
  </authors>
  <commentList>
    <comment ref="K7" authorId="0">
      <text>
        <r>
          <rPr>
            <b/>
            <sz val="10"/>
            <color indexed="81"/>
            <rFont val="Tahoma"/>
          </rPr>
          <t>City of Calistoga:</t>
        </r>
        <r>
          <rPr>
            <sz val="10"/>
            <color indexed="81"/>
            <rFont val="Tahoma"/>
          </rPr>
          <t xml:space="preserve">
ND report MDL</t>
        </r>
      </text>
    </comment>
    <comment ref="U7" authorId="0">
      <text>
        <r>
          <rPr>
            <b/>
            <sz val="10"/>
            <color indexed="81"/>
            <rFont val="Tahoma"/>
          </rPr>
          <t>City of Calistoga:</t>
        </r>
        <r>
          <rPr>
            <sz val="10"/>
            <color indexed="81"/>
            <rFont val="Tahoma"/>
          </rPr>
          <t xml:space="preserve">
ND report MDL</t>
        </r>
      </text>
    </comment>
    <comment ref="K8" authorId="0">
      <text>
        <r>
          <rPr>
            <b/>
            <sz val="10"/>
            <color indexed="81"/>
            <rFont val="Tahoma"/>
          </rPr>
          <t>City of Calistoga:</t>
        </r>
        <r>
          <rPr>
            <sz val="10"/>
            <color indexed="81"/>
            <rFont val="Tahoma"/>
          </rPr>
          <t xml:space="preserve">
ND report MDL</t>
        </r>
      </text>
    </comment>
    <comment ref="U8" authorId="0">
      <text>
        <r>
          <rPr>
            <b/>
            <sz val="10"/>
            <color indexed="81"/>
            <rFont val="Tahoma"/>
          </rPr>
          <t>City of Calistoga:</t>
        </r>
        <r>
          <rPr>
            <sz val="10"/>
            <color indexed="81"/>
            <rFont val="Tahoma"/>
          </rPr>
          <t xml:space="preserve">
ND report MDL</t>
        </r>
      </text>
    </comment>
    <comment ref="U9" authorId="0">
      <text>
        <r>
          <rPr>
            <b/>
            <sz val="10"/>
            <color indexed="81"/>
            <rFont val="Tahoma"/>
          </rPr>
          <t>City of Calistoga:</t>
        </r>
        <r>
          <rPr>
            <sz val="10"/>
            <color indexed="81"/>
            <rFont val="Tahoma"/>
          </rPr>
          <t xml:space="preserve">
ND report MDL
</t>
        </r>
      </text>
    </comment>
    <comment ref="U10" authorId="0">
      <text>
        <r>
          <rPr>
            <b/>
            <sz val="10"/>
            <color indexed="81"/>
            <rFont val="Tahoma"/>
          </rPr>
          <t>City of Calistoga:</t>
        </r>
        <r>
          <rPr>
            <sz val="10"/>
            <color indexed="81"/>
            <rFont val="Tahoma"/>
          </rPr>
          <t xml:space="preserve">
ND report MDL</t>
        </r>
      </text>
    </comment>
    <comment ref="U11" authorId="0">
      <text>
        <r>
          <rPr>
            <b/>
            <sz val="10"/>
            <color indexed="81"/>
            <rFont val="Tahoma"/>
          </rPr>
          <t>City of Calistoga:</t>
        </r>
        <r>
          <rPr>
            <sz val="10"/>
            <color indexed="81"/>
            <rFont val="Tahoma"/>
          </rPr>
          <t xml:space="preserve">
ND report MDL
</t>
        </r>
      </text>
    </comment>
  </commentList>
</comments>
</file>

<file path=xl/sharedStrings.xml><?xml version="1.0" encoding="utf-8"?>
<sst xmlns="http://schemas.openxmlformats.org/spreadsheetml/2006/main" count="366" uniqueCount="215">
  <si>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</si>
  <si>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</si>
  <si>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</si>
  <si>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</si>
  <si>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</si>
  <si>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</si>
  <si>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</si>
  <si>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</si>
  <si>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</si>
  <si>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TSS</t>
  </si>
  <si>
    <t>Peak</t>
  </si>
  <si>
    <t>Min</t>
  </si>
  <si>
    <t>Max</t>
  </si>
  <si>
    <t>Flow  (MGD)</t>
  </si>
  <si>
    <t>Ave Daily</t>
  </si>
  <si>
    <r>
      <t xml:space="preserve">Effluent Loads (Kg/d)   </t>
    </r>
    <r>
      <rPr>
        <i/>
        <sz val="12"/>
        <color indexed="10"/>
        <rFont val="Calibri"/>
        <family val="2"/>
      </rPr>
      <t>[mg/l X MGD X 3.78 = Kg/d]</t>
    </r>
  </si>
  <si>
    <t>SKN+NO3+NO2</t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</si>
  <si>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</si>
  <si>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</si>
  <si>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</si>
  <si>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</si>
  <si>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</si>
  <si>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</si>
  <si>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</si>
  <si>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</si>
  <si>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Dissolved Reactive Phosphorous</t>
  </si>
  <si>
    <t>Total Suspended Solids</t>
  </si>
  <si>
    <t>Soluble Kjedahl Nitrogen</t>
  </si>
  <si>
    <t>NH3</t>
  </si>
  <si>
    <t>Ammonia</t>
  </si>
  <si>
    <t>Glossary of Abbreviations</t>
  </si>
  <si>
    <t>MDL</t>
  </si>
  <si>
    <t>ML</t>
  </si>
  <si>
    <t>(mm/dd/yyyy)</t>
  </si>
  <si>
    <t>Season</t>
  </si>
  <si>
    <t>How to report non-detected (ND) results</t>
  </si>
  <si>
    <t>How to report DNQ or J flagged results</t>
  </si>
  <si>
    <t>TKN+NO3+NO2</t>
  </si>
  <si>
    <t>*** *Collect DRP sample as a grab or composite in accordance with your agency's Sample Analysis Plan</t>
  </si>
  <si>
    <t xml:space="preserve">You will need to save each worksheet as a separate CSV file. </t>
  </si>
  <si>
    <t>TN (kg/d)</t>
  </si>
  <si>
    <t>TDN (kg/d)</t>
  </si>
  <si>
    <t>TKN (kg/d)</t>
  </si>
  <si>
    <t>SKN (kg/d)</t>
  </si>
  <si>
    <t>NO3 (kg/d)</t>
  </si>
  <si>
    <t>Total NH3 (kg/d)</t>
  </si>
  <si>
    <t>Urea (kg/d)</t>
  </si>
  <si>
    <t>TP (kg/d)</t>
  </si>
  <si>
    <t>TDP (kg/d)</t>
  </si>
  <si>
    <t>DRP (kg/d)</t>
  </si>
  <si>
    <t>TSS (kg/d)</t>
  </si>
  <si>
    <t>TN (mg/L)</t>
  </si>
  <si>
    <t>TKN (mg/L)</t>
  </si>
  <si>
    <t>Total NH3 (mg/L)</t>
  </si>
  <si>
    <t>TP (mg/L)</t>
  </si>
  <si>
    <t>DRP (mg/L)</t>
  </si>
  <si>
    <t>TSS (mg/L)</t>
  </si>
  <si>
    <t>NO2 (kg/d)</t>
  </si>
  <si>
    <r>
      <t>NO3</t>
    </r>
    <r>
      <rPr>
        <sz val="10"/>
        <color indexed="10"/>
        <rFont val="Calibri"/>
        <family val="2"/>
      </rPr>
      <t xml:space="preserve">** </t>
    </r>
    <r>
      <rPr>
        <sz val="10"/>
        <rFont val="Calibri"/>
        <family val="2"/>
      </rPr>
      <t>(mg/L)</t>
    </r>
  </si>
  <si>
    <r>
      <t>NO2</t>
    </r>
    <r>
      <rPr>
        <sz val="10"/>
        <color indexed="10"/>
        <rFont val="Calibri"/>
        <family val="2"/>
      </rPr>
      <t xml:space="preserve">** </t>
    </r>
    <r>
      <rPr>
        <sz val="10"/>
        <rFont val="Calibri"/>
        <family val="2"/>
      </rPr>
      <t>(mg/L)</t>
    </r>
  </si>
  <si>
    <r>
      <t>Urea</t>
    </r>
    <r>
      <rPr>
        <sz val="10"/>
        <color indexed="10"/>
        <rFont val="Calibri"/>
        <family val="2"/>
      </rPr>
      <t xml:space="preserve">* </t>
    </r>
    <r>
      <rPr>
        <sz val="10"/>
        <rFont val="Calibri"/>
        <family val="2"/>
      </rPr>
      <t>(mg/L)</t>
    </r>
  </si>
  <si>
    <t xml:space="preserve">How to name Excel spreadsheet </t>
  </si>
  <si>
    <t>How to save as CSV (comma separated values) files:</t>
  </si>
  <si>
    <t>Peak Flow Event (Y/N)</t>
  </si>
  <si>
    <t>Two times each wet season</t>
  </si>
  <si>
    <t>Two years</t>
  </si>
  <si>
    <t xml:space="preserve">Once per month </t>
  </si>
  <si>
    <t>"XXXX nutrient 13267 study data_updated Month-/Day-Year"</t>
  </si>
  <si>
    <t xml:space="preserve"> (Select the cell, right click the mouse, choose "insert comment", put  "ND, report MDL" in the comment box)</t>
  </si>
  <si>
    <t>(Select the cell, right click the mouse, choose " insert comment", put "DNQ" in the comment box)</t>
  </si>
  <si>
    <t>Use Max Flow if sample type is grab</t>
  </si>
  <si>
    <t>Report Due Dates</t>
  </si>
  <si>
    <t>Reporting Period</t>
  </si>
  <si>
    <t>Report Due Date</t>
  </si>
  <si>
    <t xml:space="preserve">July - September 2012 </t>
  </si>
  <si>
    <t xml:space="preserve">October - December 2012 </t>
  </si>
  <si>
    <t xml:space="preserve">January - March 2013 </t>
  </si>
  <si>
    <t>April - June 2013</t>
  </si>
  <si>
    <t>July - September 2013</t>
  </si>
  <si>
    <t>October - December 2013</t>
  </si>
  <si>
    <t xml:space="preserve">January - March 2014 </t>
  </si>
  <si>
    <t>April - June 2014</t>
  </si>
  <si>
    <t xml:space="preserve">Interim Report </t>
  </si>
  <si>
    <t>Final Report</t>
  </si>
  <si>
    <t>7/30/2014, may combine with the final report</t>
  </si>
  <si>
    <t>7/30/2013, may combine with the interim report</t>
  </si>
  <si>
    <t>Influent</t>
  </si>
  <si>
    <t>Routine Effluent</t>
  </si>
  <si>
    <t xml:space="preserve">Effluent Peak flow monitoring </t>
  </si>
  <si>
    <t>Study duraiton</t>
  </si>
  <si>
    <t>Once during wet season, once during dry season.</t>
  </si>
  <si>
    <r>
      <t>Effluent MDL / ML (mg/l)</t>
    </r>
    <r>
      <rPr>
        <sz val="18"/>
        <color indexed="8"/>
        <rFont val="Calibri"/>
        <family val="2"/>
      </rPr>
      <t xml:space="preserve"> </t>
    </r>
  </si>
  <si>
    <t>Quarter of Year</t>
  </si>
  <si>
    <t>Grab or composite</t>
  </si>
  <si>
    <t>Effluent Concentrations (mg/l)</t>
  </si>
  <si>
    <t xml:space="preserve">Do not enter "Season" or "Date" information on this worksheet. Make changes to the "Inf Conc." worksheet. </t>
  </si>
  <si>
    <t xml:space="preserve">This sheet will be automatically updated with the new information. </t>
  </si>
  <si>
    <t>One Year</t>
  </si>
  <si>
    <t>One year</t>
  </si>
  <si>
    <t>Not required</t>
  </si>
  <si>
    <t xml:space="preserve">Two times per month </t>
  </si>
  <si>
    <t>Cells are conditionally formatted as explained below:</t>
  </si>
  <si>
    <t xml:space="preserve">Facility Category </t>
  </si>
  <si>
    <t>Additional effluent urea monitoring</t>
  </si>
  <si>
    <t>NO3+NO2</t>
  </si>
  <si>
    <t xml:space="preserve">Do not enter "Season" or "Date" information on this worksheet. Make changes to the "Eff Conc." worksheet. </t>
  </si>
  <si>
    <t>Do not report zero for non-detected values or DNQ(J) values;</t>
  </si>
  <si>
    <t>Do not put text before the number to indicate it is ND or DNQ.</t>
  </si>
  <si>
    <t>Delete red striked-through numbers under TN/TKN after all the data for that date are entered; leave the cell blank.</t>
  </si>
  <si>
    <t xml:space="preserve">3. Cells are shaded bright yellow if concentration is reporetd as a text (such as ND, &lt;MDL, J value), go to "Conc" worksheet to correct the concentration reported. </t>
  </si>
  <si>
    <t>Use correct flow for load calculation: for grab sample, use peak flow; for composit sample, use average flow.</t>
  </si>
  <si>
    <t>Enter agency name, contact information.</t>
  </si>
  <si>
    <t>Only enter season/quarter/sampling dates in "Inf Conc.", "Eff Conc." worksheets; they will be automatically populated in load/QA/QC worksheets.</t>
  </si>
  <si>
    <t>Influent Concentrations (mg/l)</t>
  </si>
  <si>
    <t>Please name this spreadsheet as</t>
  </si>
  <si>
    <t>Only enter agency name and contact information in the worksheet "Inf Conc."; they will be automatically populated in other worksheets.</t>
  </si>
  <si>
    <t>Please read the notes/instructions before you proceed!</t>
  </si>
  <si>
    <t>Two times per month during discharge season, once during non-discharge season.</t>
  </si>
  <si>
    <t>Once per month for one year</t>
  </si>
  <si>
    <t>Please find more instrucitons on individual worksheets.</t>
  </si>
  <si>
    <r>
      <t xml:space="preserve">Influent Loads (Kg/d)  </t>
    </r>
    <r>
      <rPr>
        <i/>
        <sz val="16"/>
        <color indexed="10"/>
        <rFont val="Calibri"/>
        <family val="2"/>
      </rPr>
      <t xml:space="preserve"> [mg/l X MGD X 3.78 = Kg/d]</t>
    </r>
  </si>
  <si>
    <r>
      <t>Influent MDL / ML (mg/l)</t>
    </r>
    <r>
      <rPr>
        <sz val="10"/>
        <color indexed="8"/>
        <rFont val="Calibri"/>
        <family val="2"/>
      </rPr>
      <t xml:space="preserve"> </t>
    </r>
  </si>
  <si>
    <t>Is this one of the largest five POTWs for effluent urea monitoring (Y/N)?</t>
  </si>
  <si>
    <t>Only enter numbers in the cells for concentrations; or leave blank if no data (do not enter "NA")</t>
  </si>
  <si>
    <t>How to copy data from another Excel Spreadsheet</t>
  </si>
  <si>
    <t>Minor (Flow&lt;1.0 mgd)</t>
  </si>
  <si>
    <t>Year-round</t>
  </si>
  <si>
    <t>Seasonal</t>
  </si>
  <si>
    <t>Major (Flow&lt;5.0 mgd)</t>
  </si>
  <si>
    <t>Major (Flow&gt;=5.0 mgd)</t>
  </si>
  <si>
    <t>Minimum Effluent Moniotring Requirements</t>
  </si>
  <si>
    <t>Five Largest POTWs - CCCSD, EBDA, EBMUD, SJSC, SF Southeast</t>
  </si>
  <si>
    <t xml:space="preserve">Minimum Influent Sampling Requirements for All Facilities </t>
  </si>
  <si>
    <t>Once during wet (discharge) season; once during dry (non-discharge) season</t>
  </si>
  <si>
    <t xml:space="preserve">Find your facility's cateogory, then look below for applicable requirements. </t>
  </si>
  <si>
    <t>Correct bright yellow highlighted load calulations (0, #VALUE!") by correcting the "Conc" worksheet</t>
  </si>
  <si>
    <t xml:space="preserve">Major (flow &gt;=5 mgd or flow &lt;5 mgd) or Minor </t>
  </si>
  <si>
    <t>Year-round or Seasonal</t>
  </si>
  <si>
    <t>Once per month during discharge season, once during non-discharge season.</t>
  </si>
  <si>
    <t xml:space="preserve">To generate CSV files from the Excel Worksheet file, open one worksheet at a time, go to "File" - "save as" - name the CSV file </t>
  </si>
  <si>
    <t>In addition to submitting this MS Excel Worksheet file, please also submit CSV (comma deliminted) files of each worksheet (multiple files).</t>
  </si>
  <si>
    <t xml:space="preserve">choose "CSV" (comma delimited) in the "save as type" drop down menu, and click save. </t>
  </si>
  <si>
    <t xml:space="preserve">If copying data from another worksheet, only paste the values to this worksheet; do not copy the format. </t>
  </si>
  <si>
    <t>such as "XXXX Inf conc", "XXXX eff conc", etc. where XXXX is the Facility/Discharger name.</t>
  </si>
  <si>
    <t>(XXXX - Facility/Discharger name)</t>
  </si>
  <si>
    <t>How to report a missed result</t>
  </si>
  <si>
    <t>If a required sampling result is missing (failed to sample, sampling error, lab error, etc.), add a note at the end of that worksheet.</t>
  </si>
  <si>
    <t xml:space="preserve">Do not put any text like "ND", "MDL", "DNQ" in front of the number. </t>
  </si>
  <si>
    <t xml:space="preserve">For NDs, i.e., &lt;MDL, report MDL in the cell, insert a comment </t>
  </si>
  <si>
    <t>Report the DNQ value in the cell, insert a comment</t>
  </si>
  <si>
    <t>How to report non-detected (ND) /DNQ results</t>
  </si>
  <si>
    <r>
      <t>NO3</t>
    </r>
    <r>
      <rPr>
        <sz val="10"/>
        <color indexed="10"/>
        <rFont val="Calibri"/>
        <family val="2"/>
      </rPr>
      <t xml:space="preserve"> </t>
    </r>
    <r>
      <rPr>
        <sz val="10"/>
        <rFont val="Calibri"/>
        <family val="2"/>
      </rPr>
      <t>(mg/L)</t>
    </r>
  </si>
  <si>
    <r>
      <t>SKN</t>
    </r>
    <r>
      <rPr>
        <sz val="10"/>
        <color indexed="10"/>
        <rFont val="Calibri"/>
        <family val="2"/>
      </rPr>
      <t xml:space="preserve"> </t>
    </r>
    <r>
      <rPr>
        <sz val="10"/>
        <rFont val="Calibri"/>
        <family val="2"/>
      </rPr>
      <t>(mg/L)</t>
    </r>
  </si>
  <si>
    <r>
      <t xml:space="preserve">TDN </t>
    </r>
    <r>
      <rPr>
        <sz val="10"/>
        <rFont val="Calibri"/>
        <family val="2"/>
      </rPr>
      <t>(mg/L)</t>
    </r>
  </si>
  <si>
    <r>
      <t>NO2</t>
    </r>
    <r>
      <rPr>
        <sz val="10"/>
        <color indexed="10"/>
        <rFont val="Calibri"/>
        <family val="2"/>
      </rPr>
      <t xml:space="preserve"> </t>
    </r>
    <r>
      <rPr>
        <sz val="10"/>
        <rFont val="Calibri"/>
        <family val="2"/>
      </rPr>
      <t>(mg/L)</t>
    </r>
  </si>
  <si>
    <r>
      <t>TDP</t>
    </r>
    <r>
      <rPr>
        <sz val="10"/>
        <color indexed="10"/>
        <rFont val="Calibri"/>
        <family val="2"/>
      </rPr>
      <t xml:space="preserve"> </t>
    </r>
    <r>
      <rPr>
        <sz val="10"/>
        <rFont val="Calibri"/>
        <family val="2"/>
      </rPr>
      <t>(mg/L)</t>
    </r>
  </si>
  <si>
    <t>* Urea monitoring is only required for the five largest POTWs: CCCSD, EBDA, EBMUD, SF Southeast, SJSC</t>
  </si>
  <si>
    <t>Do not put "NA" or any text in the cell for that parameter.</t>
  </si>
  <si>
    <t xml:space="preserve">1. when a date is entered, the row is highlighted in orange; </t>
  </si>
  <si>
    <t xml:space="preserve">3. If TKN or both NO3/NO2 conc. is missing, the calculated TN result is shown in red strike-through number. </t>
  </si>
  <si>
    <t xml:space="preserve">    That means this TN result is not complete, deleted that TN, leave the cell blank.</t>
  </si>
  <si>
    <t>Footnotes for Table</t>
  </si>
  <si>
    <t>THINGS TO DO</t>
  </si>
  <si>
    <t>THINGS NOT TO DO</t>
  </si>
  <si>
    <t>Do not report combined result for NO3+ NO2 under both parameters (see footnote ** below)</t>
  </si>
  <si>
    <t>** Dischargers may analzye NO3+NO2 combined for influent.</t>
  </si>
  <si>
    <t xml:space="preserve">      Report the combined result under NO3, and add a comment in the NO3 or NO2 cell, indicating the result is for both parameters.</t>
  </si>
  <si>
    <t>For DNQ or J flagged value, report the estimated value, insert a comment</t>
  </si>
  <si>
    <t>(Select the cell, right click the mouse, choose " insert comment", type "ND" or "DNQ" in the comment box)</t>
  </si>
  <si>
    <t>2. When a text is entered, the cell is shaded in blue; remove the text ("ND", "DNQ", etc.), report a number.</t>
  </si>
  <si>
    <t xml:space="preserve">How to choose correct flow for load calcultion. </t>
  </si>
  <si>
    <t>1. Cells are shaded purple if there is no load calculated for that parameter due to lack of concentration data. No need to do anything if that sampling is not required.</t>
  </si>
  <si>
    <t>2. Cells are shaded bright yellow if the load is calculated as "0" due to concentration reported as "0", go to 'Conc" worksheet to correct the concentration reported.</t>
  </si>
  <si>
    <t xml:space="preserve">If other parameters are grabs according to your sampling plan; replace "avg daily flow" with "peak flow" in load calculation for that parameter. </t>
  </si>
  <si>
    <t>If DRP is collected as composite, replace "peak flow" with "avg daily flow" in the formula for load calculation.</t>
  </si>
  <si>
    <t>Load calculation formulas provided use "avg daily flow" for all parameters, except for "DRP", where peak flow is used.</t>
  </si>
  <si>
    <r>
      <t>DRP</t>
    </r>
    <r>
      <rPr>
        <sz val="10"/>
        <color indexed="10"/>
        <rFont val="Calibri"/>
        <family val="2"/>
      </rPr>
      <t xml:space="preserve">** </t>
    </r>
    <r>
      <rPr>
        <sz val="10"/>
        <color indexed="8"/>
        <rFont val="Calibri"/>
        <family val="2"/>
      </rPr>
      <t>(mg/L)</t>
    </r>
  </si>
  <si>
    <t>**Collect DRP sample as a grab or composite in accordance with your agency's Sample Analysis Plan</t>
  </si>
  <si>
    <r>
      <t>pH</t>
    </r>
    <r>
      <rPr>
        <sz val="10"/>
        <color indexed="10"/>
        <rFont val="Calibri"/>
        <family val="2"/>
      </rPr>
      <t xml:space="preserve"> </t>
    </r>
    <r>
      <rPr>
        <sz val="10"/>
        <rFont val="Calibri"/>
        <family val="2"/>
      </rPr>
      <t>(s.u.)</t>
    </r>
  </si>
  <si>
    <r>
      <t>Temp (</t>
    </r>
    <r>
      <rPr>
        <vertAlign val="superscript"/>
        <sz val="10"/>
        <color indexed="8"/>
        <rFont val="Calibri"/>
        <family val="2"/>
      </rPr>
      <t>o</t>
    </r>
    <r>
      <rPr>
        <sz val="10"/>
        <color indexed="8"/>
        <rFont val="Calibri"/>
        <family val="2"/>
      </rPr>
      <t>C)</t>
    </r>
  </si>
  <si>
    <t>Agency Name, contact information; sampling dates</t>
  </si>
  <si>
    <t>Report this missed sample incident in the transmittal email/letter.</t>
  </si>
  <si>
    <t xml:space="preserve">Season </t>
  </si>
  <si>
    <t>Dry 2012: July - October 2012</t>
  </si>
  <si>
    <t>Dry 2013: May - October 2013</t>
  </si>
  <si>
    <t>Seasons are defined as followed:</t>
  </si>
  <si>
    <t>Dry 2014: May - June 2014. Influent sampling is optional during this period for those who have complete required influent sampling;</t>
  </si>
  <si>
    <t>Quarter of Year (Q1, Q2, Q3, Q4 YYYY)</t>
  </si>
  <si>
    <t>Q3 2012 - July - September 2012</t>
  </si>
  <si>
    <t>Q1 2013: January - March 2013</t>
  </si>
  <si>
    <t>Q2 2013: April - June 2013</t>
  </si>
  <si>
    <t>Q3 2013: July - September 2013</t>
  </si>
  <si>
    <t>Q4 2012: October - December 2012</t>
  </si>
  <si>
    <t>Quarter of Year definition</t>
  </si>
  <si>
    <t>Q1 2014: January - March 2014</t>
  </si>
  <si>
    <t>Q2 2014: April - June 2014</t>
  </si>
  <si>
    <t>Q4 2013: October - December 2013</t>
  </si>
  <si>
    <t xml:space="preserve"> For those who missed a prior dry weather influent sampling, sampling is required to make up the missed sample during this period.</t>
  </si>
  <si>
    <t>then the discharger shall make up the missed sampling event during May-June 2014; unless other arrangements have been made.</t>
  </si>
  <si>
    <t xml:space="preserve">For seasonal dischargers, effluent sampling is not required in May/June 2014. However, if a prior dry weather sampling event is not conducted, </t>
  </si>
  <si>
    <t>Wet 2012/13 - November 2012 - April 2013</t>
  </si>
  <si>
    <t>Wet 2013/14 - November 2013 - April 2014</t>
  </si>
  <si>
    <t>Use Max Flow if sample type is Grab</t>
  </si>
  <si>
    <t>Minor</t>
  </si>
  <si>
    <t>No</t>
  </si>
  <si>
    <t>Dry 2012</t>
  </si>
  <si>
    <t>Wet 2012/13</t>
  </si>
  <si>
    <t>City of Calistoga WWTP</t>
  </si>
  <si>
    <t>Warren Schenstrom, Water Systems Superintendent, 707 942 2847, wschenstrom@ci.calistoga.ca.us</t>
  </si>
  <si>
    <t>03 2012</t>
  </si>
  <si>
    <t>04 2012</t>
  </si>
  <si>
    <t>04 2102</t>
  </si>
  <si>
    <t>01 2013</t>
  </si>
  <si>
    <t>N</t>
  </si>
  <si>
    <t xml:space="preserve">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</si>
</sst>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800]dddd\,\ mmmm\ dd\,\ yyyy"/>
  </numFmts>
  <fonts count="30" x14ac:knownFonts="1">
    <font>
      <sz val="11"/>
      <color theme="1"/>
      <name val="Calibri"/>
      <family val="2"/>
      <scheme val="minor"/>
    </font>
    <font>
      <b/>
      <sz val="18"/>
      <color indexed="8"/>
      <name val="Calibri"/>
      <family val="2"/>
    </font>
    <font>
      <sz val="10"/>
      <color indexed="8"/>
      <name val="Calibri"/>
      <family val="2"/>
    </font>
    <font>
      <i/>
      <sz val="12"/>
      <color indexed="10"/>
      <name val="Calibri"/>
      <family val="2"/>
    </font>
    <font>
      <sz val="8"/>
      <color indexed="8"/>
      <name val="Calibri"/>
      <family val="2"/>
    </font>
    <font>
      <sz val="10"/>
      <color indexed="10"/>
      <name val="Calibri"/>
      <family val="2"/>
    </font>
    <font>
      <vertAlign val="superscript"/>
      <sz val="10"/>
      <color indexed="8"/>
      <name val="Calibri"/>
      <family val="2"/>
    </font>
    <font>
      <b/>
      <u/>
      <sz val="11"/>
      <color indexed="8"/>
      <name val="Calibri"/>
      <family val="2"/>
    </font>
    <font>
      <sz val="10"/>
      <name val="Calibri"/>
      <family val="2"/>
    </font>
    <font>
      <sz val="14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11"/>
      <color indexed="10"/>
      <name val="Calibri"/>
      <family val="2"/>
    </font>
    <font>
      <sz val="14"/>
      <color indexed="10"/>
      <name val="Calibri"/>
      <family val="2"/>
    </font>
    <font>
      <b/>
      <sz val="12"/>
      <color indexed="8"/>
      <name val="Calibri"/>
      <family val="2"/>
    </font>
    <font>
      <b/>
      <sz val="14"/>
      <color indexed="8"/>
      <name val="Calibri"/>
      <family val="2"/>
    </font>
    <font>
      <sz val="18"/>
      <color indexed="8"/>
      <name val="Calibri"/>
      <family val="2"/>
    </font>
    <font>
      <b/>
      <sz val="10"/>
      <color indexed="8"/>
      <name val="Calibri"/>
      <family val="2"/>
    </font>
    <font>
      <b/>
      <sz val="16"/>
      <color indexed="8"/>
      <name val="Calibri"/>
      <family val="2"/>
    </font>
    <font>
      <i/>
      <sz val="16"/>
      <color indexed="10"/>
      <name val="Calibri"/>
      <family val="2"/>
    </font>
    <font>
      <b/>
      <sz val="16"/>
      <color indexed="10"/>
      <name val="Calibri"/>
      <family val="2"/>
    </font>
    <font>
      <sz val="12"/>
      <color indexed="8"/>
      <name val="Calibri"/>
      <family val="2"/>
    </font>
    <font>
      <sz val="12"/>
      <name val="Calibri"/>
      <family val="2"/>
    </font>
    <font>
      <b/>
      <sz val="12"/>
      <color indexed="10"/>
      <name val="Calibri"/>
      <family val="2"/>
    </font>
    <font>
      <sz val="7"/>
      <color indexed="10"/>
      <name val="Calibri"/>
      <family val="2"/>
    </font>
    <font>
      <sz val="8"/>
      <name val="Calibri"/>
      <family val="2"/>
    </font>
    <font>
      <b/>
      <sz val="10"/>
      <color indexed="81"/>
      <name val="Tahoma"/>
    </font>
    <font>
      <sz val="10"/>
      <color indexed="81"/>
      <name val="Tahoma"/>
    </font>
  </fonts>
  <fills count="10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6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0" fillId="0" borderId="0" xfId="0" applyProtection="1">
      <protection locked="0"/>
    </xf>
    <xf numFmtId="0" fontId="2" fillId="3" borderId="5" xfId="0" applyFont="1" applyFill="1" applyBorder="1" applyAlignment="1" applyProtection="1">
      <alignment horizontal="center" wrapText="1"/>
      <protection locked="0"/>
    </xf>
    <xf numFmtId="0" fontId="2" fillId="3" borderId="6" xfId="0" applyFont="1" applyFill="1" applyBorder="1" applyAlignment="1" applyProtection="1">
      <alignment horizontal="center"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2" fillId="2" borderId="7" xfId="0" applyFont="1" applyFill="1" applyBorder="1" applyAlignment="1">
      <alignment horizontal="center" wrapText="1"/>
    </xf>
    <xf numFmtId="0" fontId="2" fillId="3" borderId="8" xfId="0" applyFont="1" applyFill="1" applyBorder="1" applyAlignment="1" applyProtection="1">
      <alignment horizontal="center" wrapText="1"/>
      <protection locked="0"/>
    </xf>
    <xf numFmtId="0" fontId="0" fillId="0" borderId="0" xfId="0" applyFill="1" applyBorder="1"/>
    <xf numFmtId="0" fontId="2" fillId="3" borderId="7" xfId="0" applyFont="1" applyFill="1" applyBorder="1" applyAlignment="1" applyProtection="1">
      <alignment horizontal="center" wrapText="1"/>
      <protection locked="0"/>
    </xf>
    <xf numFmtId="0" fontId="11" fillId="0" borderId="0" xfId="0" applyFont="1" applyFill="1"/>
    <xf numFmtId="0" fontId="15" fillId="0" borderId="0" xfId="0" applyFont="1" applyFill="1" applyBorder="1" applyAlignment="1">
      <alignment horizontal="left"/>
    </xf>
    <xf numFmtId="0" fontId="11" fillId="0" borderId="0" xfId="0" applyFont="1" applyFill="1" applyBorder="1"/>
    <xf numFmtId="0" fontId="9" fillId="0" borderId="0" xfId="0" applyFont="1" applyFill="1" applyBorder="1" applyAlignment="1"/>
    <xf numFmtId="0" fontId="0" fillId="0" borderId="0" xfId="0" applyBorder="1"/>
    <xf numFmtId="0" fontId="4" fillId="3" borderId="1" xfId="0" applyFont="1" applyFill="1" applyBorder="1" applyAlignment="1" applyProtection="1">
      <alignment horizontal="center"/>
      <protection locked="0"/>
    </xf>
    <xf numFmtId="0" fontId="2" fillId="3" borderId="1" xfId="0" applyFont="1" applyFill="1" applyBorder="1" applyAlignment="1" applyProtection="1">
      <alignment horizontal="center" wrapText="1"/>
      <protection locked="0"/>
    </xf>
    <xf numFmtId="0" fontId="2" fillId="3" borderId="3" xfId="0" applyFont="1" applyFill="1" applyBorder="1" applyAlignment="1" applyProtection="1">
      <alignment horizontal="center" wrapText="1"/>
      <protection locked="0"/>
    </xf>
    <xf numFmtId="0" fontId="2" fillId="3" borderId="9" xfId="0" applyFont="1" applyFill="1" applyBorder="1" applyAlignment="1" applyProtection="1">
      <alignment horizontal="center" wrapText="1"/>
      <protection locked="0"/>
    </xf>
    <xf numFmtId="14" fontId="2" fillId="0" borderId="10" xfId="0" applyNumberFormat="1" applyFont="1" applyFill="1" applyBorder="1"/>
    <xf numFmtId="0" fontId="2" fillId="3" borderId="2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  <xf numFmtId="14" fontId="2" fillId="0" borderId="10" xfId="0" applyNumberFormat="1" applyFont="1" applyFill="1" applyBorder="1" applyAlignment="1">
      <alignment horizontal="center"/>
    </xf>
    <xf numFmtId="0" fontId="9" fillId="0" borderId="0" xfId="0" applyFont="1" applyAlignment="1">
      <alignment horizontal="left"/>
    </xf>
    <xf numFmtId="0" fontId="2" fillId="3" borderId="7" xfId="0" applyFont="1" applyFill="1" applyBorder="1" applyAlignment="1">
      <alignment horizontal="center" wrapText="1"/>
    </xf>
    <xf numFmtId="0" fontId="0" fillId="4" borderId="11" xfId="0" applyFill="1" applyBorder="1"/>
    <xf numFmtId="0" fontId="0" fillId="4" borderId="12" xfId="0" applyFill="1" applyBorder="1"/>
    <xf numFmtId="0" fontId="0" fillId="4" borderId="13" xfId="0" applyFill="1" applyBorder="1"/>
    <xf numFmtId="0" fontId="10" fillId="4" borderId="14" xfId="0" applyFont="1" applyFill="1" applyBorder="1" applyAlignment="1">
      <alignment horizontal="center"/>
    </xf>
    <xf numFmtId="0" fontId="0" fillId="4" borderId="15" xfId="0" applyFill="1" applyBorder="1" applyAlignment="1">
      <alignment horizontal="center"/>
    </xf>
    <xf numFmtId="0" fontId="10" fillId="2" borderId="16" xfId="0" applyFont="1" applyFill="1" applyBorder="1" applyAlignment="1">
      <alignment horizontal="center"/>
    </xf>
    <xf numFmtId="164" fontId="0" fillId="2" borderId="17" xfId="0" applyNumberFormat="1" applyFill="1" applyBorder="1" applyAlignment="1">
      <alignment horizontal="center"/>
    </xf>
    <xf numFmtId="164" fontId="10" fillId="2" borderId="17" xfId="0" applyNumberFormat="1" applyFont="1" applyFill="1" applyBorder="1" applyAlignment="1">
      <alignment horizontal="center"/>
    </xf>
    <xf numFmtId="164" fontId="10" fillId="2" borderId="18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Alignment="1" applyProtection="1">
      <alignment vertical="center"/>
      <protection locked="0"/>
    </xf>
    <xf numFmtId="0" fontId="0" fillId="2" borderId="0" xfId="0" applyFill="1" applyBorder="1"/>
    <xf numFmtId="0" fontId="0" fillId="0" borderId="0" xfId="0" applyFill="1"/>
    <xf numFmtId="0" fontId="1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/>
    <xf numFmtId="0" fontId="4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19" xfId="0" applyFont="1" applyFill="1" applyBorder="1" applyAlignment="1" applyProtection="1">
      <alignment horizontal="center" wrapText="1"/>
      <protection locked="0"/>
    </xf>
    <xf numFmtId="0" fontId="2" fillId="3" borderId="20" xfId="0" applyFont="1" applyFill="1" applyBorder="1" applyAlignment="1" applyProtection="1">
      <alignment horizontal="center" wrapText="1"/>
      <protection locked="0"/>
    </xf>
    <xf numFmtId="0" fontId="9" fillId="0" borderId="0" xfId="0" applyFont="1" applyFill="1" applyBorder="1"/>
    <xf numFmtId="0" fontId="9" fillId="0" borderId="0" xfId="0" applyFont="1" applyFill="1"/>
    <xf numFmtId="0" fontId="11" fillId="0" borderId="0" xfId="0" applyFont="1"/>
    <xf numFmtId="0" fontId="0" fillId="4" borderId="21" xfId="0" applyFill="1" applyBorder="1"/>
    <xf numFmtId="0" fontId="0" fillId="4" borderId="0" xfId="0" applyFill="1" applyBorder="1"/>
    <xf numFmtId="0" fontId="0" fillId="4" borderId="22" xfId="0" applyFill="1" applyBorder="1"/>
    <xf numFmtId="0" fontId="0" fillId="2" borderId="21" xfId="0" applyFill="1" applyBorder="1"/>
    <xf numFmtId="0" fontId="0" fillId="2" borderId="11" xfId="0" applyFill="1" applyBorder="1"/>
    <xf numFmtId="0" fontId="0" fillId="2" borderId="1" xfId="0" applyFill="1" applyBorder="1"/>
    <xf numFmtId="0" fontId="0" fillId="2" borderId="12" xfId="0" applyFill="1" applyBorder="1"/>
    <xf numFmtId="0" fontId="10" fillId="2" borderId="1" xfId="0" applyFont="1" applyFill="1" applyBorder="1"/>
    <xf numFmtId="0" fontId="0" fillId="2" borderId="22" xfId="0" applyFill="1" applyBorder="1"/>
    <xf numFmtId="0" fontId="0" fillId="2" borderId="13" xfId="0" applyFill="1" applyBorder="1"/>
    <xf numFmtId="0" fontId="2" fillId="5" borderId="23" xfId="0" applyNumberFormat="1" applyFont="1" applyFill="1" applyBorder="1" applyAlignment="1"/>
    <xf numFmtId="0" fontId="11" fillId="2" borderId="21" xfId="0" applyFont="1" applyFill="1" applyBorder="1"/>
    <xf numFmtId="0" fontId="11" fillId="2" borderId="11" xfId="0" applyFont="1" applyFill="1" applyBorder="1"/>
    <xf numFmtId="0" fontId="11" fillId="2" borderId="12" xfId="0" applyFont="1" applyFill="1" applyBorder="1"/>
    <xf numFmtId="0" fontId="11" fillId="2" borderId="24" xfId="0" applyFont="1" applyFill="1" applyBorder="1"/>
    <xf numFmtId="0" fontId="11" fillId="2" borderId="22" xfId="0" applyFont="1" applyFill="1" applyBorder="1"/>
    <xf numFmtId="0" fontId="11" fillId="2" borderId="13" xfId="0" applyFont="1" applyFill="1" applyBorder="1"/>
    <xf numFmtId="0" fontId="2" fillId="2" borderId="0" xfId="0" applyFont="1" applyFill="1" applyBorder="1" applyAlignment="1">
      <alignment horizontal="center" wrapText="1"/>
    </xf>
    <xf numFmtId="0" fontId="2" fillId="0" borderId="0" xfId="0" applyFont="1" applyFill="1" applyBorder="1"/>
    <xf numFmtId="14" fontId="2" fillId="0" borderId="0" xfId="0" applyNumberFormat="1" applyFont="1" applyFill="1" applyBorder="1"/>
    <xf numFmtId="0" fontId="2" fillId="2" borderId="0" xfId="0" applyFont="1" applyFill="1" applyBorder="1"/>
    <xf numFmtId="0" fontId="2" fillId="0" borderId="0" xfId="0" applyFont="1" applyFill="1" applyBorder="1" applyAlignment="1">
      <alignment horizontal="center"/>
    </xf>
    <xf numFmtId="1" fontId="9" fillId="0" borderId="0" xfId="0" applyNumberFormat="1" applyFont="1" applyAlignment="1">
      <alignment horizontal="left"/>
    </xf>
    <xf numFmtId="1" fontId="0" fillId="0" borderId="0" xfId="0" applyNumberFormat="1"/>
    <xf numFmtId="0" fontId="0" fillId="0" borderId="0" xfId="0" applyNumberFormat="1"/>
    <xf numFmtId="0" fontId="2" fillId="3" borderId="7" xfId="0" applyNumberFormat="1" applyFont="1" applyFill="1" applyBorder="1" applyAlignment="1" applyProtection="1">
      <alignment horizontal="center" wrapText="1"/>
      <protection locked="0"/>
    </xf>
    <xf numFmtId="0" fontId="4" fillId="3" borderId="1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Border="1" applyAlignment="1"/>
    <xf numFmtId="14" fontId="2" fillId="5" borderId="10" xfId="0" applyNumberFormat="1" applyFont="1" applyFill="1" applyBorder="1" applyProtection="1">
      <protection locked="0"/>
    </xf>
    <xf numFmtId="0" fontId="8" fillId="2" borderId="3" xfId="0" applyFont="1" applyFill="1" applyBorder="1" applyAlignment="1">
      <alignment horizontal="center" wrapText="1"/>
    </xf>
    <xf numFmtId="0" fontId="2" fillId="2" borderId="7" xfId="0" applyNumberFormat="1" applyFont="1" applyFill="1" applyBorder="1" applyAlignment="1" applyProtection="1">
      <alignment horizontal="center" wrapText="1"/>
      <protection locked="0"/>
    </xf>
    <xf numFmtId="0" fontId="4" fillId="2" borderId="1" xfId="0" applyNumberFormat="1" applyFont="1" applyFill="1" applyBorder="1" applyAlignment="1" applyProtection="1">
      <alignment horizontal="center"/>
      <protection locked="0"/>
    </xf>
    <xf numFmtId="0" fontId="2" fillId="3" borderId="8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wrapText="1"/>
    </xf>
    <xf numFmtId="0" fontId="2" fillId="3" borderId="6" xfId="0" applyFont="1" applyFill="1" applyBorder="1" applyAlignment="1">
      <alignment horizontal="center" wrapText="1"/>
    </xf>
    <xf numFmtId="0" fontId="2" fillId="3" borderId="9" xfId="0" applyFont="1" applyFill="1" applyBorder="1" applyAlignment="1">
      <alignment horizontal="center" wrapText="1"/>
    </xf>
    <xf numFmtId="0" fontId="2" fillId="3" borderId="25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3" borderId="19" xfId="0" applyFont="1" applyFill="1" applyBorder="1" applyAlignment="1">
      <alignment horizontal="center" wrapText="1"/>
    </xf>
    <xf numFmtId="1" fontId="2" fillId="3" borderId="6" xfId="0" applyNumberFormat="1" applyFont="1" applyFill="1" applyBorder="1" applyAlignment="1">
      <alignment horizontal="center" wrapText="1"/>
    </xf>
    <xf numFmtId="1" fontId="2" fillId="3" borderId="9" xfId="0" applyNumberFormat="1" applyFont="1" applyFill="1" applyBorder="1" applyAlignment="1">
      <alignment horizontal="center" wrapText="1"/>
    </xf>
    <xf numFmtId="0" fontId="0" fillId="3" borderId="4" xfId="0" applyFill="1" applyBorder="1" applyAlignment="1">
      <alignment vertical="center"/>
    </xf>
    <xf numFmtId="0" fontId="0" fillId="0" borderId="0" xfId="0" applyNumberFormat="1" applyAlignment="1" applyProtection="1">
      <alignment horizontal="center"/>
      <protection locked="0"/>
    </xf>
    <xf numFmtId="0" fontId="0" fillId="2" borderId="16" xfId="0" applyFill="1" applyBorder="1"/>
    <xf numFmtId="0" fontId="0" fillId="2" borderId="17" xfId="0" applyFill="1" applyBorder="1"/>
    <xf numFmtId="0" fontId="0" fillId="2" borderId="26" xfId="0" applyFill="1" applyBorder="1"/>
    <xf numFmtId="0" fontId="0" fillId="2" borderId="17" xfId="0" applyFill="1" applyBorder="1" applyAlignment="1">
      <alignment wrapText="1"/>
    </xf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  <xf numFmtId="0" fontId="2" fillId="2" borderId="21" xfId="0" applyFont="1" applyFill="1" applyBorder="1" applyAlignment="1">
      <alignment horizontal="center"/>
    </xf>
    <xf numFmtId="14" fontId="2" fillId="2" borderId="0" xfId="0" applyNumberFormat="1" applyFont="1" applyFill="1" applyBorder="1"/>
    <xf numFmtId="0" fontId="2" fillId="2" borderId="0" xfId="0" applyFont="1" applyFill="1" applyBorder="1" applyAlignment="1">
      <alignment horizontal="center"/>
    </xf>
    <xf numFmtId="0" fontId="11" fillId="2" borderId="7" xfId="0" applyFont="1" applyFill="1" applyBorder="1"/>
    <xf numFmtId="0" fontId="2" fillId="3" borderId="11" xfId="0" applyFont="1" applyFill="1" applyBorder="1" applyAlignment="1">
      <alignment horizontal="center" wrapText="1"/>
    </xf>
    <xf numFmtId="14" fontId="19" fillId="0" borderId="0" xfId="0" applyNumberFormat="1" applyFont="1" applyFill="1" applyBorder="1"/>
    <xf numFmtId="0" fontId="10" fillId="0" borderId="0" xfId="0" applyFont="1" applyFill="1" applyBorder="1"/>
    <xf numFmtId="0" fontId="19" fillId="0" borderId="0" xfId="0" applyFont="1" applyFill="1" applyBorder="1" applyAlignment="1">
      <alignment horizontal="center"/>
    </xf>
    <xf numFmtId="0" fontId="19" fillId="0" borderId="0" xfId="0" applyFont="1" applyFill="1" applyBorder="1"/>
    <xf numFmtId="1" fontId="19" fillId="0" borderId="0" xfId="0" applyNumberFormat="1" applyFont="1" applyFill="1" applyBorder="1" applyAlignment="1">
      <alignment horizontal="center"/>
    </xf>
    <xf numFmtId="0" fontId="10" fillId="0" borderId="0" xfId="0" applyFont="1" applyFill="1"/>
    <xf numFmtId="164" fontId="10" fillId="0" borderId="0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5" borderId="10" xfId="0" applyNumberFormat="1" applyFont="1" applyFill="1" applyBorder="1"/>
    <xf numFmtId="0" fontId="2" fillId="0" borderId="10" xfId="0" applyNumberFormat="1" applyFont="1" applyBorder="1" applyAlignment="1" applyProtection="1">
      <alignment horizontal="center"/>
      <protection locked="0"/>
    </xf>
    <xf numFmtId="0" fontId="1" fillId="0" borderId="0" xfId="0" applyNumberFormat="1" applyFont="1" applyBorder="1" applyAlignment="1"/>
    <xf numFmtId="0" fontId="1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0" fontId="9" fillId="0" borderId="0" xfId="0" applyNumberFormat="1" applyFont="1" applyFill="1" applyBorder="1" applyAlignment="1"/>
    <xf numFmtId="0" fontId="0" fillId="0" borderId="0" xfId="0" applyNumberFormat="1" applyFill="1" applyBorder="1"/>
    <xf numFmtId="0" fontId="0" fillId="0" borderId="0" xfId="0" applyNumberFormat="1" applyFill="1"/>
    <xf numFmtId="0" fontId="9" fillId="0" borderId="0" xfId="0" applyNumberFormat="1" applyFont="1" applyAlignment="1">
      <alignment horizontal="left"/>
    </xf>
    <xf numFmtId="0" fontId="2" fillId="2" borderId="1" xfId="0" applyNumberFormat="1" applyFont="1" applyFill="1" applyBorder="1" applyAlignment="1">
      <alignment horizontal="center" wrapText="1"/>
    </xf>
    <xf numFmtId="0" fontId="2" fillId="2" borderId="3" xfId="0" applyNumberFormat="1" applyFont="1" applyFill="1" applyBorder="1" applyAlignment="1">
      <alignment horizontal="center" wrapText="1"/>
    </xf>
    <xf numFmtId="0" fontId="2" fillId="2" borderId="0" xfId="0" applyNumberFormat="1" applyFont="1" applyFill="1" applyBorder="1" applyAlignment="1">
      <alignment horizontal="center" wrapText="1"/>
    </xf>
    <xf numFmtId="0" fontId="8" fillId="2" borderId="3" xfId="0" applyNumberFormat="1" applyFont="1" applyFill="1" applyBorder="1" applyAlignment="1">
      <alignment horizontal="center" wrapText="1"/>
    </xf>
    <xf numFmtId="0" fontId="2" fillId="5" borderId="23" xfId="0" applyNumberFormat="1" applyFont="1" applyFill="1" applyBorder="1"/>
    <xf numFmtId="0" fontId="2" fillId="5" borderId="17" xfId="0" applyNumberFormat="1" applyFont="1" applyFill="1" applyBorder="1"/>
    <xf numFmtId="0" fontId="2" fillId="0" borderId="23" xfId="0" applyNumberFormat="1" applyFont="1" applyFill="1" applyBorder="1"/>
    <xf numFmtId="0" fontId="2" fillId="0" borderId="17" xfId="0" applyNumberFormat="1" applyFont="1" applyFill="1" applyBorder="1"/>
    <xf numFmtId="0" fontId="2" fillId="0" borderId="10" xfId="0" applyNumberFormat="1" applyFont="1" applyFill="1" applyBorder="1"/>
    <xf numFmtId="0" fontId="2" fillId="0" borderId="28" xfId="0" applyNumberFormat="1" applyFont="1" applyFill="1" applyBorder="1"/>
    <xf numFmtId="0" fontId="2" fillId="0" borderId="26" xfId="0" applyNumberFormat="1" applyFont="1" applyFill="1" applyBorder="1"/>
    <xf numFmtId="0" fontId="2" fillId="5" borderId="28" xfId="0" applyNumberFormat="1" applyFont="1" applyFill="1" applyBorder="1"/>
    <xf numFmtId="0" fontId="2" fillId="5" borderId="26" xfId="0" applyNumberFormat="1" applyFont="1" applyFill="1" applyBorder="1"/>
    <xf numFmtId="0" fontId="2" fillId="0" borderId="29" xfId="0" applyNumberFormat="1" applyFont="1" applyFill="1" applyBorder="1"/>
    <xf numFmtId="14" fontId="2" fillId="0" borderId="10" xfId="0" applyNumberFormat="1" applyFont="1" applyBorder="1"/>
    <xf numFmtId="0" fontId="2" fillId="0" borderId="10" xfId="0" applyNumberFormat="1" applyFont="1" applyBorder="1"/>
    <xf numFmtId="0" fontId="9" fillId="2" borderId="7" xfId="0" applyFont="1" applyFill="1" applyBorder="1" applyAlignment="1"/>
    <xf numFmtId="0" fontId="9" fillId="2" borderId="21" xfId="0" applyFont="1" applyFill="1" applyBorder="1" applyAlignment="1"/>
    <xf numFmtId="0" fontId="9" fillId="2" borderId="24" xfId="0" applyFont="1" applyFill="1" applyBorder="1" applyAlignment="1"/>
    <xf numFmtId="0" fontId="9" fillId="2" borderId="22" xfId="0" applyFont="1" applyFill="1" applyBorder="1" applyAlignment="1"/>
    <xf numFmtId="0" fontId="9" fillId="2" borderId="13" xfId="0" applyFont="1" applyFill="1" applyBorder="1" applyAlignment="1"/>
    <xf numFmtId="0" fontId="1" fillId="0" borderId="22" xfId="0" applyFont="1" applyBorder="1" applyAlignment="1"/>
    <xf numFmtId="0" fontId="20" fillId="0" borderId="0" xfId="0" applyFont="1" applyBorder="1" applyAlignment="1">
      <alignment vertical="center"/>
    </xf>
    <xf numFmtId="0" fontId="1" fillId="0" borderId="22" xfId="0" applyFont="1" applyBorder="1" applyAlignment="1" applyProtection="1">
      <alignment vertical="center"/>
      <protection locked="0"/>
    </xf>
    <xf numFmtId="0" fontId="9" fillId="2" borderId="7" xfId="0" applyNumberFormat="1" applyFont="1" applyFill="1" applyBorder="1" applyAlignment="1"/>
    <xf numFmtId="0" fontId="9" fillId="2" borderId="21" xfId="0" applyNumberFormat="1" applyFont="1" applyFill="1" applyBorder="1" applyAlignment="1"/>
    <xf numFmtId="0" fontId="9" fillId="2" borderId="24" xfId="0" applyNumberFormat="1" applyFont="1" applyFill="1" applyBorder="1" applyAlignment="1"/>
    <xf numFmtId="0" fontId="9" fillId="2" borderId="22" xfId="0" applyNumberFormat="1" applyFont="1" applyFill="1" applyBorder="1" applyAlignment="1"/>
    <xf numFmtId="0" fontId="9" fillId="2" borderId="13" xfId="0" applyNumberFormat="1" applyFont="1" applyFill="1" applyBorder="1" applyAlignment="1"/>
    <xf numFmtId="14" fontId="0" fillId="2" borderId="1" xfId="0" applyNumberFormat="1" applyFont="1" applyFill="1" applyBorder="1"/>
    <xf numFmtId="0" fontId="11" fillId="2" borderId="1" xfId="0" applyFont="1" applyFill="1" applyBorder="1"/>
    <xf numFmtId="0" fontId="11" fillId="2" borderId="0" xfId="0" applyFont="1" applyFill="1" applyBorder="1"/>
    <xf numFmtId="0" fontId="2" fillId="2" borderId="11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4" fillId="2" borderId="21" xfId="0" applyFont="1" applyFill="1" applyBorder="1"/>
    <xf numFmtId="0" fontId="9" fillId="2" borderId="7" xfId="0" applyFont="1" applyFill="1" applyBorder="1" applyAlignment="1">
      <alignment vertical="center"/>
    </xf>
    <xf numFmtId="0" fontId="9" fillId="2" borderId="21" xfId="0" applyFont="1" applyFill="1" applyBorder="1" applyAlignment="1">
      <alignment vertical="center"/>
    </xf>
    <xf numFmtId="0" fontId="9" fillId="2" borderId="24" xfId="0" applyFont="1" applyFill="1" applyBorder="1" applyAlignment="1">
      <alignment vertical="center"/>
    </xf>
    <xf numFmtId="0" fontId="9" fillId="2" borderId="22" xfId="0" applyFont="1" applyFill="1" applyBorder="1" applyAlignment="1">
      <alignment vertical="center"/>
    </xf>
    <xf numFmtId="0" fontId="9" fillId="2" borderId="13" xfId="0" applyFont="1" applyFill="1" applyBorder="1" applyAlignment="1">
      <alignment vertical="center"/>
    </xf>
    <xf numFmtId="14" fontId="11" fillId="2" borderId="0" xfId="0" applyNumberFormat="1" applyFont="1" applyFill="1" applyBorder="1"/>
    <xf numFmtId="0" fontId="11" fillId="2" borderId="0" xfId="0" applyFont="1" applyFill="1" applyBorder="1" applyAlignment="1">
      <alignment horizontal="center"/>
    </xf>
    <xf numFmtId="0" fontId="13" fillId="0" borderId="0" xfId="0" applyFont="1" applyFill="1" applyBorder="1"/>
    <xf numFmtId="0" fontId="13" fillId="2" borderId="0" xfId="0" applyFont="1" applyFill="1" applyBorder="1" applyAlignment="1">
      <alignment horizontal="left"/>
    </xf>
    <xf numFmtId="0" fontId="13" fillId="2" borderId="12" xfId="0" applyFont="1" applyFill="1" applyBorder="1"/>
    <xf numFmtId="0" fontId="13" fillId="2" borderId="24" xfId="0" applyFont="1" applyFill="1" applyBorder="1"/>
    <xf numFmtId="0" fontId="22" fillId="0" borderId="0" xfId="0" applyFont="1"/>
    <xf numFmtId="0" fontId="0" fillId="2" borderId="30" xfId="0" applyFill="1" applyBorder="1" applyAlignment="1"/>
    <xf numFmtId="0" fontId="10" fillId="6" borderId="31" xfId="0" applyFont="1" applyFill="1" applyBorder="1" applyAlignment="1">
      <alignment horizontal="center"/>
    </xf>
    <xf numFmtId="0" fontId="16" fillId="3" borderId="31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0" fillId="7" borderId="14" xfId="0" applyFont="1" applyFill="1" applyBorder="1" applyAlignment="1">
      <alignment horizontal="left"/>
    </xf>
    <xf numFmtId="0" fontId="10" fillId="7" borderId="15" xfId="0" applyFont="1" applyFill="1" applyBorder="1" applyAlignment="1">
      <alignment horizontal="left"/>
    </xf>
    <xf numFmtId="0" fontId="10" fillId="7" borderId="32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0" fillId="7" borderId="33" xfId="0" applyFont="1" applyFill="1" applyBorder="1" applyAlignment="1">
      <alignment horizontal="left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/>
    </xf>
    <xf numFmtId="0" fontId="16" fillId="3" borderId="30" xfId="0" applyFont="1" applyFill="1" applyBorder="1" applyAlignment="1">
      <alignment horizontal="left" vertical="center"/>
    </xf>
    <xf numFmtId="0" fontId="16" fillId="6" borderId="33" xfId="0" applyFont="1" applyFill="1" applyBorder="1" applyAlignment="1">
      <alignment horizontal="left"/>
    </xf>
    <xf numFmtId="0" fontId="0" fillId="7" borderId="33" xfId="0" applyFont="1" applyFill="1" applyBorder="1"/>
    <xf numFmtId="0" fontId="0" fillId="7" borderId="31" xfId="0" applyFont="1" applyFill="1" applyBorder="1"/>
    <xf numFmtId="0" fontId="14" fillId="8" borderId="15" xfId="0" applyFont="1" applyFill="1" applyBorder="1" applyAlignment="1">
      <alignment horizontal="center"/>
    </xf>
    <xf numFmtId="0" fontId="11" fillId="5" borderId="0" xfId="0" applyFont="1" applyFill="1" applyBorder="1" applyAlignment="1">
      <alignment horizontal="left"/>
    </xf>
    <xf numFmtId="0" fontId="11" fillId="5" borderId="0" xfId="0" applyFont="1" applyFill="1" applyBorder="1"/>
    <xf numFmtId="0" fontId="0" fillId="7" borderId="34" xfId="0" applyFont="1" applyFill="1" applyBorder="1" applyAlignment="1">
      <alignment horizontal="left"/>
    </xf>
    <xf numFmtId="0" fontId="0" fillId="7" borderId="35" xfId="0" applyFont="1" applyFill="1" applyBorder="1" applyAlignment="1">
      <alignment horizontal="left"/>
    </xf>
    <xf numFmtId="0" fontId="0" fillId="7" borderId="36" xfId="0" applyFont="1" applyFill="1" applyBorder="1" applyAlignment="1">
      <alignment horizontal="left" wrapText="1"/>
    </xf>
    <xf numFmtId="0" fontId="2" fillId="0" borderId="15" xfId="0" applyNumberFormat="1" applyFont="1" applyFill="1" applyBorder="1" applyAlignment="1" applyProtection="1">
      <alignment vertical="center" wrapText="1"/>
      <protection locked="0"/>
    </xf>
    <xf numFmtId="14" fontId="2" fillId="0" borderId="17" xfId="0" applyNumberFormat="1" applyFont="1" applyFill="1" applyBorder="1"/>
    <xf numFmtId="0" fontId="2" fillId="0" borderId="32" xfId="0" applyNumberFormat="1" applyFont="1" applyFill="1" applyBorder="1" applyAlignment="1" applyProtection="1">
      <alignment vertical="center" wrapText="1"/>
      <protection locked="0"/>
    </xf>
    <xf numFmtId="14" fontId="2" fillId="0" borderId="26" xfId="0" applyNumberFormat="1" applyFont="1" applyFill="1" applyBorder="1"/>
    <xf numFmtId="0" fontId="14" fillId="8" borderId="37" xfId="0" applyFont="1" applyFill="1" applyBorder="1" applyAlignment="1">
      <alignment horizontal="center"/>
    </xf>
    <xf numFmtId="0" fontId="2" fillId="3" borderId="7" xfId="0" applyNumberFormat="1" applyFont="1" applyFill="1" applyBorder="1" applyAlignment="1">
      <alignment horizontal="center" wrapText="1"/>
    </xf>
    <xf numFmtId="0" fontId="4" fillId="3" borderId="1" xfId="0" applyNumberFormat="1" applyFont="1" applyFill="1" applyBorder="1" applyAlignment="1">
      <alignment horizontal="center"/>
    </xf>
    <xf numFmtId="0" fontId="2" fillId="0" borderId="0" xfId="0" applyNumberFormat="1" applyFont="1" applyFill="1" applyBorder="1"/>
    <xf numFmtId="0" fontId="11" fillId="2" borderId="1" xfId="0" applyNumberFormat="1" applyFont="1" applyFill="1" applyBorder="1"/>
    <xf numFmtId="0" fontId="2" fillId="2" borderId="1" xfId="0" applyNumberFormat="1" applyFont="1" applyFill="1" applyBorder="1"/>
    <xf numFmtId="0" fontId="13" fillId="2" borderId="1" xfId="0" applyNumberFormat="1" applyFont="1" applyFill="1" applyBorder="1" applyAlignment="1">
      <alignment horizontal="left"/>
    </xf>
    <xf numFmtId="0" fontId="0" fillId="2" borderId="1" xfId="0" applyNumberFormat="1" applyFill="1" applyBorder="1"/>
    <xf numFmtId="0" fontId="0" fillId="2" borderId="24" xfId="0" applyNumberFormat="1" applyFill="1" applyBorder="1"/>
    <xf numFmtId="0" fontId="7" fillId="4" borderId="7" xfId="0" applyNumberFormat="1" applyFont="1" applyFill="1" applyBorder="1"/>
    <xf numFmtId="0" fontId="0" fillId="4" borderId="1" xfId="0" applyNumberFormat="1" applyFill="1" applyBorder="1"/>
    <xf numFmtId="0" fontId="0" fillId="4" borderId="24" xfId="0" applyNumberFormat="1" applyFill="1" applyBorder="1"/>
    <xf numFmtId="14" fontId="2" fillId="5" borderId="10" xfId="0" applyNumberFormat="1" applyFont="1" applyFill="1" applyBorder="1"/>
    <xf numFmtId="0" fontId="2" fillId="0" borderId="38" xfId="0" applyNumberFormat="1" applyFont="1" applyFill="1" applyBorder="1"/>
    <xf numFmtId="0" fontId="2" fillId="0" borderId="39" xfId="0" applyNumberFormat="1" applyFont="1" applyFill="1" applyBorder="1"/>
    <xf numFmtId="0" fontId="2" fillId="5" borderId="15" xfId="0" applyNumberFormat="1" applyFont="1" applyFill="1" applyBorder="1"/>
    <xf numFmtId="0" fontId="2" fillId="5" borderId="32" xfId="0" applyNumberFormat="1" applyFont="1" applyFill="1" applyBorder="1"/>
    <xf numFmtId="0" fontId="16" fillId="3" borderId="31" xfId="0" applyFont="1" applyFill="1" applyBorder="1" applyAlignment="1">
      <alignment horizontal="center"/>
    </xf>
    <xf numFmtId="0" fontId="2" fillId="0" borderId="23" xfId="0" applyNumberFormat="1" applyFont="1" applyBorder="1"/>
    <xf numFmtId="0" fontId="2" fillId="0" borderId="17" xfId="0" applyNumberFormat="1" applyFont="1" applyBorder="1"/>
    <xf numFmtId="0" fontId="2" fillId="5" borderId="10" xfId="0" applyNumberFormat="1" applyFont="1" applyFill="1" applyBorder="1" applyAlignment="1">
      <alignment horizontal="center"/>
    </xf>
    <xf numFmtId="0" fontId="2" fillId="0" borderId="10" xfId="0" applyNumberFormat="1" applyFont="1" applyFill="1" applyBorder="1" applyAlignment="1">
      <alignment horizontal="center"/>
    </xf>
    <xf numFmtId="0" fontId="2" fillId="5" borderId="10" xfId="0" applyNumberFormat="1" applyFont="1" applyFill="1" applyBorder="1" applyProtection="1">
      <protection hidden="1"/>
    </xf>
    <xf numFmtId="0" fontId="17" fillId="0" borderId="33" xfId="0" applyFont="1" applyBorder="1" applyAlignment="1">
      <alignment horizontal="left"/>
    </xf>
    <xf numFmtId="0" fontId="0" fillId="0" borderId="31" xfId="0" applyBorder="1"/>
    <xf numFmtId="0" fontId="0" fillId="0" borderId="22" xfId="0" applyBorder="1"/>
    <xf numFmtId="0" fontId="10" fillId="2" borderId="0" xfId="0" applyFont="1" applyFill="1" applyBorder="1"/>
    <xf numFmtId="0" fontId="11" fillId="2" borderId="1" xfId="0" applyNumberFormat="1" applyFont="1" applyFill="1" applyBorder="1" applyAlignment="1">
      <alignment horizontal="left"/>
    </xf>
    <xf numFmtId="0" fontId="23" fillId="2" borderId="1" xfId="0" applyNumberFormat="1" applyFont="1" applyFill="1" applyBorder="1"/>
    <xf numFmtId="14" fontId="23" fillId="2" borderId="0" xfId="0" applyNumberFormat="1" applyFont="1" applyFill="1" applyBorder="1"/>
    <xf numFmtId="0" fontId="23" fillId="2" borderId="0" xfId="0" applyFont="1" applyFill="1" applyBorder="1" applyAlignment="1">
      <alignment horizontal="center"/>
    </xf>
    <xf numFmtId="0" fontId="23" fillId="2" borderId="0" xfId="0" applyFont="1" applyFill="1" applyBorder="1"/>
    <xf numFmtId="0" fontId="23" fillId="0" borderId="0" xfId="0" applyFont="1" applyFill="1" applyBorder="1" applyAlignment="1">
      <alignment horizontal="center"/>
    </xf>
    <xf numFmtId="0" fontId="23" fillId="0" borderId="0" xfId="0" applyFont="1" applyFill="1" applyBorder="1"/>
    <xf numFmtId="0" fontId="23" fillId="2" borderId="12" xfId="0" applyFont="1" applyFill="1" applyBorder="1" applyAlignment="1">
      <alignment horizontal="center"/>
    </xf>
    <xf numFmtId="14" fontId="0" fillId="2" borderId="21" xfId="0" applyNumberFormat="1" applyFont="1" applyFill="1" applyBorder="1"/>
    <xf numFmtId="0" fontId="0" fillId="2" borderId="21" xfId="0" applyFont="1" applyFill="1" applyBorder="1" applyAlignment="1">
      <alignment horizontal="center"/>
    </xf>
    <xf numFmtId="0" fontId="0" fillId="2" borderId="21" xfId="0" applyFont="1" applyFill="1" applyBorder="1"/>
    <xf numFmtId="14" fontId="0" fillId="2" borderId="0" xfId="0" applyNumberFormat="1" applyFont="1" applyFill="1" applyBorder="1"/>
    <xf numFmtId="0" fontId="0" fillId="2" borderId="0" xfId="0" applyFont="1" applyFill="1" applyBorder="1" applyAlignment="1">
      <alignment horizontal="center"/>
    </xf>
    <xf numFmtId="0" fontId="0" fillId="2" borderId="0" xfId="0" applyFont="1" applyFill="1" applyBorder="1"/>
    <xf numFmtId="0" fontId="16" fillId="2" borderId="1" xfId="0" applyNumberFormat="1" applyFont="1" applyFill="1" applyBorder="1"/>
    <xf numFmtId="0" fontId="13" fillId="2" borderId="0" xfId="0" applyFont="1" applyFill="1" applyBorder="1"/>
    <xf numFmtId="0" fontId="13" fillId="0" borderId="0" xfId="0" applyFont="1" applyFill="1" applyBorder="1" applyAlignment="1">
      <alignment horizontal="left"/>
    </xf>
    <xf numFmtId="0" fontId="2" fillId="5" borderId="38" xfId="0" applyNumberFormat="1" applyFont="1" applyFill="1" applyBorder="1" applyAlignment="1">
      <alignment horizontal="center"/>
    </xf>
    <xf numFmtId="0" fontId="2" fillId="0" borderId="40" xfId="0" applyNumberFormat="1" applyFont="1" applyFill="1" applyBorder="1"/>
    <xf numFmtId="0" fontId="0" fillId="2" borderId="1" xfId="0" applyNumberFormat="1" applyFont="1" applyFill="1" applyBorder="1"/>
    <xf numFmtId="0" fontId="13" fillId="2" borderId="12" xfId="0" applyFont="1" applyFill="1" applyBorder="1" applyAlignment="1">
      <alignment horizontal="left"/>
    </xf>
    <xf numFmtId="0" fontId="13" fillId="2" borderId="1" xfId="0" applyNumberFormat="1" applyFont="1" applyFill="1" applyBorder="1"/>
    <xf numFmtId="0" fontId="24" fillId="2" borderId="0" xfId="0" applyFont="1" applyFill="1" applyBorder="1" applyAlignment="1">
      <alignment horizontal="center"/>
    </xf>
    <xf numFmtId="0" fontId="25" fillId="2" borderId="1" xfId="0" applyNumberFormat="1" applyFont="1" applyFill="1" applyBorder="1"/>
    <xf numFmtId="0" fontId="25" fillId="2" borderId="7" xfId="0" applyNumberFormat="1" applyFont="1" applyFill="1" applyBorder="1"/>
    <xf numFmtId="0" fontId="13" fillId="2" borderId="21" xfId="0" applyFont="1" applyFill="1" applyBorder="1"/>
    <xf numFmtId="0" fontId="13" fillId="2" borderId="1" xfId="0" applyFont="1" applyFill="1" applyBorder="1"/>
    <xf numFmtId="14" fontId="16" fillId="2" borderId="1" xfId="0" applyNumberFormat="1" applyFont="1" applyFill="1" applyBorder="1"/>
    <xf numFmtId="0" fontId="25" fillId="2" borderId="7" xfId="0" applyFont="1" applyFill="1" applyBorder="1"/>
    <xf numFmtId="0" fontId="0" fillId="2" borderId="1" xfId="0" applyFont="1" applyFill="1" applyBorder="1" applyAlignment="1" applyProtection="1">
      <alignment vertical="top"/>
      <protection locked="0"/>
    </xf>
    <xf numFmtId="0" fontId="2" fillId="0" borderId="10" xfId="0" applyNumberFormat="1" applyFont="1" applyBorder="1" applyProtection="1">
      <protection hidden="1"/>
    </xf>
    <xf numFmtId="0" fontId="12" fillId="2" borderId="1" xfId="0" applyFont="1" applyFill="1" applyBorder="1"/>
    <xf numFmtId="0" fontId="10" fillId="2" borderId="1" xfId="0" applyNumberFormat="1" applyFont="1" applyFill="1" applyBorder="1"/>
    <xf numFmtId="0" fontId="2" fillId="3" borderId="6" xfId="0" applyNumberFormat="1" applyFont="1" applyFill="1" applyBorder="1" applyAlignment="1">
      <alignment horizontal="center" wrapText="1"/>
    </xf>
    <xf numFmtId="0" fontId="2" fillId="3" borderId="9" xfId="0" applyNumberFormat="1" applyFont="1" applyFill="1" applyBorder="1" applyAlignment="1">
      <alignment horizontal="center" wrapText="1"/>
    </xf>
    <xf numFmtId="0" fontId="19" fillId="0" borderId="0" xfId="0" applyNumberFormat="1" applyFont="1" applyFill="1" applyBorder="1" applyAlignment="1">
      <alignment horizontal="center"/>
    </xf>
    <xf numFmtId="0" fontId="0" fillId="2" borderId="21" xfId="0" applyNumberFormat="1" applyFont="1" applyFill="1" applyBorder="1" applyAlignment="1">
      <alignment horizontal="center"/>
    </xf>
    <xf numFmtId="0" fontId="0" fillId="2" borderId="0" xfId="0" applyNumberFormat="1" applyFont="1" applyFill="1" applyBorder="1" applyAlignment="1">
      <alignment horizontal="center"/>
    </xf>
    <xf numFmtId="0" fontId="23" fillId="2" borderId="0" xfId="0" applyNumberFormat="1" applyFont="1" applyFill="1" applyBorder="1" applyAlignment="1">
      <alignment horizontal="center"/>
    </xf>
    <xf numFmtId="0" fontId="24" fillId="2" borderId="0" xfId="0" applyNumberFormat="1" applyFont="1" applyFill="1" applyBorder="1" applyAlignment="1">
      <alignment horizontal="center"/>
    </xf>
    <xf numFmtId="0" fontId="2" fillId="2" borderId="0" xfId="0" applyNumberFormat="1" applyFont="1" applyFill="1" applyBorder="1" applyAlignment="1">
      <alignment horizontal="center"/>
    </xf>
    <xf numFmtId="0" fontId="13" fillId="2" borderId="0" xfId="0" applyNumberFormat="1" applyFont="1" applyFill="1" applyBorder="1" applyAlignment="1">
      <alignment horizontal="left"/>
    </xf>
    <xf numFmtId="0" fontId="13" fillId="2" borderId="0" xfId="0" applyNumberFormat="1" applyFont="1" applyFill="1" applyBorder="1"/>
    <xf numFmtId="0" fontId="0" fillId="2" borderId="0" xfId="0" applyNumberFormat="1" applyFill="1" applyBorder="1"/>
    <xf numFmtId="0" fontId="0" fillId="2" borderId="22" xfId="0" applyNumberFormat="1" applyFill="1" applyBorder="1"/>
    <xf numFmtId="0" fontId="2" fillId="9" borderId="10" xfId="0" applyNumberFormat="1" applyFont="1" applyFill="1" applyBorder="1" applyAlignment="1">
      <alignment horizontal="center"/>
    </xf>
    <xf numFmtId="0" fontId="2" fillId="0" borderId="15" xfId="0" applyNumberFormat="1" applyFont="1" applyBorder="1" applyAlignment="1" applyProtection="1">
      <alignment vertical="center" wrapText="1"/>
      <protection locked="0"/>
    </xf>
    <xf numFmtId="0" fontId="2" fillId="0" borderId="17" xfId="0" applyNumberFormat="1" applyFont="1" applyBorder="1" applyProtection="1">
      <protection hidden="1"/>
    </xf>
    <xf numFmtId="0" fontId="2" fillId="0" borderId="32" xfId="0" applyNumberFormat="1" applyFont="1" applyBorder="1" applyAlignment="1" applyProtection="1">
      <alignment vertical="center" wrapText="1"/>
      <protection locked="0"/>
    </xf>
    <xf numFmtId="14" fontId="2" fillId="5" borderId="29" xfId="0" applyNumberFormat="1" applyFont="1" applyFill="1" applyBorder="1" applyProtection="1">
      <protection locked="0"/>
    </xf>
    <xf numFmtId="0" fontId="2" fillId="0" borderId="29" xfId="0" applyNumberFormat="1" applyFont="1" applyBorder="1" applyAlignment="1" applyProtection="1">
      <alignment horizontal="center"/>
      <protection locked="0"/>
    </xf>
    <xf numFmtId="0" fontId="2" fillId="5" borderId="29" xfId="0" applyNumberFormat="1" applyFont="1" applyFill="1" applyBorder="1" applyProtection="1">
      <protection hidden="1"/>
    </xf>
    <xf numFmtId="0" fontId="2" fillId="0" borderId="29" xfId="0" applyNumberFormat="1" applyFont="1" applyBorder="1" applyProtection="1">
      <protection hidden="1"/>
    </xf>
    <xf numFmtId="0" fontId="2" fillId="0" borderId="26" xfId="0" applyNumberFormat="1" applyFont="1" applyBorder="1" applyProtection="1">
      <protection hidden="1"/>
    </xf>
    <xf numFmtId="0" fontId="2" fillId="3" borderId="10" xfId="0" applyFont="1" applyFill="1" applyBorder="1" applyAlignment="1">
      <alignment horizontal="center" wrapText="1"/>
    </xf>
    <xf numFmtId="14" fontId="2" fillId="0" borderId="15" xfId="0" applyNumberFormat="1" applyFont="1" applyFill="1" applyBorder="1"/>
    <xf numFmtId="0" fontId="2" fillId="5" borderId="17" xfId="0" applyNumberFormat="1" applyFont="1" applyFill="1" applyBorder="1" applyAlignment="1">
      <alignment horizontal="center"/>
    </xf>
    <xf numFmtId="14" fontId="2" fillId="0" borderId="32" xfId="0" applyNumberFormat="1" applyFont="1" applyFill="1" applyBorder="1"/>
    <xf numFmtId="14" fontId="2" fillId="5" borderId="29" xfId="0" applyNumberFormat="1" applyFont="1" applyFill="1" applyBorder="1"/>
    <xf numFmtId="14" fontId="2" fillId="0" borderId="29" xfId="0" applyNumberFormat="1" applyFont="1" applyFill="1" applyBorder="1" applyAlignment="1">
      <alignment horizontal="center"/>
    </xf>
    <xf numFmtId="0" fontId="2" fillId="5" borderId="29" xfId="0" applyNumberFormat="1" applyFont="1" applyFill="1" applyBorder="1" applyAlignment="1">
      <alignment horizontal="center"/>
    </xf>
    <xf numFmtId="0" fontId="2" fillId="5" borderId="29" xfId="0" applyNumberFormat="1" applyFont="1" applyFill="1" applyBorder="1"/>
    <xf numFmtId="0" fontId="2" fillId="0" borderId="29" xfId="0" applyNumberFormat="1" applyFont="1" applyFill="1" applyBorder="1" applyAlignment="1">
      <alignment horizontal="center"/>
    </xf>
    <xf numFmtId="0" fontId="2" fillId="9" borderId="29" xfId="0" applyNumberFormat="1" applyFont="1" applyFill="1" applyBorder="1" applyAlignment="1">
      <alignment horizontal="center"/>
    </xf>
    <xf numFmtId="0" fontId="2" fillId="5" borderId="26" xfId="0" applyNumberFormat="1" applyFont="1" applyFill="1" applyBorder="1" applyAlignment="1">
      <alignment horizontal="center"/>
    </xf>
    <xf numFmtId="14" fontId="2" fillId="0" borderId="29" xfId="0" applyNumberFormat="1" applyFont="1" applyFill="1" applyBorder="1"/>
    <xf numFmtId="0" fontId="2" fillId="0" borderId="41" xfId="0" applyNumberFormat="1" applyFont="1" applyFill="1" applyBorder="1"/>
    <xf numFmtId="0" fontId="2" fillId="3" borderId="11" xfId="0" applyFont="1" applyFill="1" applyBorder="1" applyAlignment="1" applyProtection="1">
      <alignment horizontal="center" wrapText="1"/>
      <protection locked="0"/>
    </xf>
    <xf numFmtId="0" fontId="2" fillId="3" borderId="12" xfId="0" applyFont="1" applyFill="1" applyBorder="1" applyAlignment="1" applyProtection="1">
      <alignment horizontal="center" wrapText="1"/>
      <protection locked="0"/>
    </xf>
    <xf numFmtId="0" fontId="26" fillId="3" borderId="42" xfId="0" applyFont="1" applyFill="1" applyBorder="1" applyAlignment="1">
      <alignment horizontal="center" wrapText="1"/>
    </xf>
    <xf numFmtId="0" fontId="26" fillId="3" borderId="19" xfId="0" applyFont="1" applyFill="1" applyBorder="1" applyAlignment="1">
      <alignment horizontal="center" wrapText="1"/>
    </xf>
    <xf numFmtId="0" fontId="26" fillId="3" borderId="20" xfId="0" applyFont="1" applyFill="1" applyBorder="1" applyAlignment="1">
      <alignment horizontal="center" wrapText="1"/>
    </xf>
    <xf numFmtId="0" fontId="26" fillId="3" borderId="9" xfId="0" applyFont="1" applyFill="1" applyBorder="1" applyAlignment="1">
      <alignment horizontal="center" wrapText="1"/>
    </xf>
    <xf numFmtId="0" fontId="2" fillId="3" borderId="0" xfId="0" applyFont="1" applyFill="1" applyBorder="1" applyAlignment="1">
      <alignment horizontal="center" wrapText="1"/>
    </xf>
    <xf numFmtId="0" fontId="26" fillId="3" borderId="42" xfId="0" applyFont="1" applyFill="1" applyBorder="1" applyAlignment="1" applyProtection="1">
      <alignment horizontal="center" wrapText="1"/>
      <protection locked="0"/>
    </xf>
    <xf numFmtId="0" fontId="2" fillId="5" borderId="23" xfId="0" applyNumberFormat="1" applyFont="1" applyFill="1" applyBorder="1" applyAlignment="1">
      <alignment horizontal="center"/>
    </xf>
    <xf numFmtId="0" fontId="0" fillId="2" borderId="43" xfId="0" applyFill="1" applyBorder="1" applyAlignment="1">
      <alignment horizontal="center"/>
    </xf>
    <xf numFmtId="0" fontId="0" fillId="2" borderId="44" xfId="0" applyFill="1" applyBorder="1" applyAlignment="1">
      <alignment horizontal="center"/>
    </xf>
    <xf numFmtId="0" fontId="0" fillId="2" borderId="45" xfId="0" applyFill="1" applyBorder="1" applyAlignment="1">
      <alignment horizontal="center"/>
    </xf>
    <xf numFmtId="0" fontId="0" fillId="2" borderId="0" xfId="0" applyFill="1"/>
    <xf numFmtId="0" fontId="9" fillId="2" borderId="0" xfId="0" applyFont="1" applyFill="1" applyBorder="1" applyAlignment="1"/>
    <xf numFmtId="0" fontId="1" fillId="2" borderId="0" xfId="0" applyFont="1" applyFill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0" fillId="2" borderId="24" xfId="0" applyFill="1" applyBorder="1"/>
    <xf numFmtId="0" fontId="1" fillId="2" borderId="22" xfId="0" applyFont="1" applyFill="1" applyBorder="1" applyAlignment="1">
      <alignment horizontal="center" vertical="center"/>
    </xf>
    <xf numFmtId="0" fontId="9" fillId="2" borderId="0" xfId="0" applyNumberFormat="1" applyFont="1" applyFill="1" applyBorder="1" applyAlignment="1"/>
    <xf numFmtId="0" fontId="1" fillId="0" borderId="22" xfId="0" applyNumberFormat="1" applyFont="1" applyBorder="1" applyAlignment="1"/>
    <xf numFmtId="0" fontId="9" fillId="2" borderId="11" xfId="0" applyFont="1" applyFill="1" applyBorder="1" applyAlignment="1"/>
    <xf numFmtId="0" fontId="0" fillId="0" borderId="22" xfId="0" applyNumberFormat="1" applyBorder="1"/>
    <xf numFmtId="0" fontId="9" fillId="2" borderId="11" xfId="0" applyNumberFormat="1" applyFont="1" applyFill="1" applyBorder="1" applyAlignment="1"/>
    <xf numFmtId="0" fontId="9" fillId="2" borderId="0" xfId="0" applyFont="1" applyFill="1"/>
    <xf numFmtId="0" fontId="9" fillId="2" borderId="0" xfId="0" applyFont="1" applyFill="1" applyBorder="1"/>
    <xf numFmtId="0" fontId="9" fillId="2" borderId="24" xfId="0" applyFont="1" applyFill="1" applyBorder="1"/>
    <xf numFmtId="0" fontId="9" fillId="2" borderId="22" xfId="0" applyFont="1" applyFill="1" applyBorder="1"/>
    <xf numFmtId="0" fontId="9" fillId="2" borderId="46" xfId="0" applyFont="1" applyFill="1" applyBorder="1" applyAlignment="1"/>
    <xf numFmtId="0" fontId="0" fillId="0" borderId="22" xfId="0" applyBorder="1" applyProtection="1">
      <protection locked="0"/>
    </xf>
    <xf numFmtId="0" fontId="17" fillId="5" borderId="33" xfId="0" applyFont="1" applyFill="1" applyBorder="1" applyAlignment="1">
      <alignment horizontal="center"/>
    </xf>
    <xf numFmtId="0" fontId="17" fillId="5" borderId="47" xfId="0" applyFont="1" applyFill="1" applyBorder="1" applyAlignment="1">
      <alignment horizontal="center"/>
    </xf>
    <xf numFmtId="0" fontId="17" fillId="5" borderId="31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 vertical="center"/>
    </xf>
    <xf numFmtId="0" fontId="17" fillId="3" borderId="33" xfId="0" applyFont="1" applyFill="1" applyBorder="1" applyAlignment="1">
      <alignment horizontal="center" vertical="center"/>
    </xf>
    <xf numFmtId="0" fontId="17" fillId="3" borderId="31" xfId="0" applyFont="1" applyFill="1" applyBorder="1" applyAlignment="1">
      <alignment horizontal="center" vertical="center"/>
    </xf>
    <xf numFmtId="0" fontId="17" fillId="3" borderId="7" xfId="0" applyFont="1" applyFill="1" applyBorder="1" applyAlignment="1">
      <alignment horizontal="center" vertical="center"/>
    </xf>
    <xf numFmtId="0" fontId="17" fillId="5" borderId="7" xfId="0" applyFont="1" applyFill="1" applyBorder="1" applyAlignment="1">
      <alignment horizontal="center"/>
    </xf>
    <xf numFmtId="0" fontId="17" fillId="5" borderId="11" xfId="0" applyFont="1" applyFill="1" applyBorder="1" applyAlignment="1">
      <alignment horizontal="center"/>
    </xf>
    <xf numFmtId="0" fontId="17" fillId="5" borderId="24" xfId="0" applyFont="1" applyFill="1" applyBorder="1" applyAlignment="1">
      <alignment horizontal="center"/>
    </xf>
    <xf numFmtId="0" fontId="17" fillId="5" borderId="13" xfId="0" applyFont="1" applyFill="1" applyBorder="1" applyAlignment="1">
      <alignment horizontal="center"/>
    </xf>
    <xf numFmtId="0" fontId="2" fillId="3" borderId="48" xfId="0" applyFont="1" applyFill="1" applyBorder="1" applyAlignment="1">
      <alignment horizontal="center" wrapText="1"/>
    </xf>
    <xf numFmtId="0" fontId="2" fillId="3" borderId="49" xfId="0" applyFont="1" applyFill="1" applyBorder="1" applyAlignment="1">
      <alignment horizontal="center" wrapText="1"/>
    </xf>
    <xf numFmtId="0" fontId="2" fillId="3" borderId="27" xfId="0" applyFont="1" applyFill="1" applyBorder="1" applyAlignment="1">
      <alignment horizontal="center" wrapText="1"/>
    </xf>
    <xf numFmtId="0" fontId="2" fillId="3" borderId="50" xfId="0" applyFont="1" applyFill="1" applyBorder="1" applyAlignment="1">
      <alignment horizontal="center" wrapText="1"/>
    </xf>
    <xf numFmtId="0" fontId="2" fillId="3" borderId="48" xfId="0" applyFont="1" applyFill="1" applyBorder="1" applyAlignment="1" applyProtection="1">
      <alignment horizontal="center" wrapText="1"/>
      <protection locked="0"/>
    </xf>
    <xf numFmtId="0" fontId="2" fillId="3" borderId="49" xfId="0" applyFont="1" applyFill="1" applyBorder="1" applyAlignment="1" applyProtection="1">
      <alignment horizontal="center" wrapText="1"/>
      <protection locked="0"/>
    </xf>
    <xf numFmtId="0" fontId="2" fillId="2" borderId="7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0" fontId="2" fillId="2" borderId="21" xfId="0" applyNumberFormat="1" applyFont="1" applyFill="1" applyBorder="1" applyAlignment="1">
      <alignment horizontal="center" wrapText="1"/>
    </xf>
    <xf numFmtId="0" fontId="2" fillId="2" borderId="11" xfId="0" applyNumberFormat="1" applyFont="1" applyFill="1" applyBorder="1" applyAlignment="1">
      <alignment horizontal="center" wrapText="1"/>
    </xf>
    <xf numFmtId="0" fontId="2" fillId="2" borderId="7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547">
    <dxf>
      <font>
        <b val="0"/>
        <i val="0"/>
        <strike/>
        <color rgb="FFFF0000"/>
      </font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numFmt numFmtId="0" formatCode="General"/>
      <fill>
        <patternFill>
          <bgColor rgb="FFFFC00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numFmt numFmtId="0" formatCode="General"/>
      <fill>
        <patternFill>
          <bgColor rgb="FFFFC000"/>
        </patternFill>
      </fill>
    </dxf>
    <dxf>
      <numFmt numFmtId="2" formatCode="0.00"/>
      <fill>
        <patternFill>
          <bgColor rgb="FFFFC000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495300</xdr:colOff>
      <xdr:row>0</xdr:row>
      <xdr:rowOff>142875</xdr:rowOff>
    </xdr:from>
    <xdr:to>
      <xdr:col>0</xdr:col>
      <xdr:colOff>1724025</xdr:colOff>
      <xdr:row>6</xdr:row>
      <xdr:rowOff>76200</xdr:rowOff>
    </xdr:to>
    <xdr:pic>
      <xdr:nvPicPr>
        <xdr:cNvPr id="4097" name="Picture 2" descr="C:\Users\TYin\AppData\Local\Microsoft\Windows\Temporary Internet Files\Content.IE5\QV6ZCY8E\MC900434750[1]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5300" y="142875"/>
          <a:ext cx="1228725" cy="1228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Yin/AppData/Local/Microsoft/Windows/Temporary%20Internet%20Files/Content.Outlook/7P3EBC3L/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ad me"/>
      <sheetName val="Requirement Summary"/>
      <sheetName val=" Inf Conc"/>
      <sheetName val="Inf Load"/>
      <sheetName val="Eff Conc."/>
      <sheetName val="Eff Loads"/>
      <sheetName val=" Inf QAQC MLs "/>
      <sheetName val="Eff QAQC MLs"/>
    </sheetNames>
    <sheetDataSet>
      <sheetData sheetId="0" refreshError="1"/>
      <sheetData sheetId="1" refreshError="1"/>
      <sheetData sheetId="2">
        <row r="2">
          <cell r="A2" t="str">
            <v>City of Calistoga WWTP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2:N51"/>
  <sheetViews>
    <sheetView zoomScale="90" zoomScaleNormal="90" workbookViewId="0">
      <selection activeCell="L3" sqref="L3"/>
    </sheetView>
  </sheetViews>
  <sheetFormatPr defaultRowHeight="15" x14ac:dyDescent="0.25"/>
  <cols>
    <col min="1" max="1" width="30.7109375" customWidth="1"/>
    <col min="9" max="9" width="11.140625" customWidth="1"/>
    <col min="10" max="10" width="10" customWidth="1"/>
  </cols>
  <sheetData>
    <row r="2" spans="1:13" x14ac:dyDescent="0.25">
      <c r="B2" s="55"/>
    </row>
    <row r="3" spans="1:13" ht="21" x14ac:dyDescent="0.35">
      <c r="B3" s="174" t="s">
        <v>116</v>
      </c>
      <c r="C3" s="47"/>
      <c r="D3" s="47"/>
      <c r="E3" s="47"/>
      <c r="F3" s="47"/>
      <c r="G3" s="47"/>
    </row>
    <row r="4" spans="1:13" ht="21" x14ac:dyDescent="0.35">
      <c r="B4" s="174" t="s">
        <v>119</v>
      </c>
      <c r="C4" s="47"/>
      <c r="D4" s="47"/>
      <c r="E4" s="47"/>
      <c r="F4" s="47"/>
      <c r="G4" s="47"/>
    </row>
    <row r="5" spans="1:13" x14ac:dyDescent="0.25">
      <c r="B5" s="55"/>
    </row>
    <row r="7" spans="1:13" ht="15.75" thickBot="1" x14ac:dyDescent="0.3">
      <c r="A7" s="226"/>
      <c r="B7" s="226"/>
      <c r="C7" s="226"/>
      <c r="D7" s="226"/>
      <c r="E7" s="226"/>
      <c r="F7" s="226"/>
      <c r="G7" s="226"/>
      <c r="H7" s="226"/>
      <c r="I7" s="226"/>
      <c r="J7" s="226"/>
      <c r="K7" s="226"/>
      <c r="L7" s="226"/>
    </row>
    <row r="8" spans="1:13" x14ac:dyDescent="0.25">
      <c r="A8" s="63" t="s">
        <v>61</v>
      </c>
      <c r="B8" s="227"/>
      <c r="C8" s="43"/>
      <c r="D8" s="43"/>
      <c r="E8" s="43"/>
      <c r="F8" s="43"/>
      <c r="G8" s="43"/>
      <c r="H8" s="43"/>
      <c r="I8" s="43"/>
      <c r="J8" s="43"/>
      <c r="K8" s="43"/>
      <c r="L8" s="62"/>
      <c r="M8" s="20"/>
    </row>
    <row r="9" spans="1:13" x14ac:dyDescent="0.25">
      <c r="A9" s="61" t="s">
        <v>114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62"/>
      <c r="M9" s="20"/>
    </row>
    <row r="10" spans="1:13" x14ac:dyDescent="0.25">
      <c r="A10" s="61" t="s">
        <v>67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62"/>
      <c r="M10" s="20"/>
    </row>
    <row r="11" spans="1:13" x14ac:dyDescent="0.25">
      <c r="A11" s="61" t="s">
        <v>144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62"/>
      <c r="M11" s="20"/>
    </row>
    <row r="12" spans="1:13" x14ac:dyDescent="0.25">
      <c r="A12" s="61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62"/>
      <c r="M12" s="20"/>
    </row>
    <row r="13" spans="1:13" x14ac:dyDescent="0.25">
      <c r="A13" s="63" t="s">
        <v>180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62"/>
      <c r="M13" s="20"/>
    </row>
    <row r="14" spans="1:13" x14ac:dyDescent="0.25">
      <c r="A14" s="61" t="s">
        <v>115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62"/>
    </row>
    <row r="15" spans="1:13" x14ac:dyDescent="0.25">
      <c r="A15" s="61" t="s">
        <v>112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62"/>
    </row>
    <row r="16" spans="1:13" x14ac:dyDescent="0.25">
      <c r="A16" s="61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62"/>
    </row>
    <row r="17" spans="1:14" x14ac:dyDescent="0.25">
      <c r="A17" s="63" t="s">
        <v>35</v>
      </c>
      <c r="B17" s="227"/>
      <c r="C17" s="227"/>
      <c r="D17" s="227"/>
      <c r="E17" s="227"/>
      <c r="F17" s="227"/>
      <c r="G17" s="227"/>
      <c r="H17" s="227"/>
      <c r="I17" s="43"/>
      <c r="J17" s="43"/>
      <c r="K17" s="43"/>
      <c r="L17" s="62"/>
      <c r="M17" s="14"/>
      <c r="N17" s="14"/>
    </row>
    <row r="18" spans="1:14" x14ac:dyDescent="0.25">
      <c r="A18" s="61" t="s">
        <v>148</v>
      </c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62"/>
      <c r="M18" s="14"/>
      <c r="N18" s="14"/>
    </row>
    <row r="19" spans="1:14" x14ac:dyDescent="0.25">
      <c r="A19" s="61" t="s">
        <v>68</v>
      </c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62"/>
      <c r="M19" s="14"/>
      <c r="N19" s="14"/>
    </row>
    <row r="20" spans="1:14" x14ac:dyDescent="0.25">
      <c r="A20" s="61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62"/>
      <c r="M20" s="14"/>
      <c r="N20" s="14"/>
    </row>
    <row r="21" spans="1:14" x14ac:dyDescent="0.25">
      <c r="A21" s="63" t="s">
        <v>36</v>
      </c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62"/>
      <c r="M21" s="14"/>
      <c r="N21" s="14"/>
    </row>
    <row r="22" spans="1:14" x14ac:dyDescent="0.25">
      <c r="A22" s="61" t="s">
        <v>149</v>
      </c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62"/>
      <c r="M22" s="14"/>
      <c r="N22" s="14"/>
    </row>
    <row r="23" spans="1:14" x14ac:dyDescent="0.25">
      <c r="A23" s="61" t="s">
        <v>69</v>
      </c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62"/>
      <c r="M23" s="14"/>
      <c r="N23" s="14"/>
    </row>
    <row r="24" spans="1:14" x14ac:dyDescent="0.25">
      <c r="A24" s="157" t="s">
        <v>147</v>
      </c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62"/>
      <c r="M24" s="14"/>
      <c r="N24" s="14"/>
    </row>
    <row r="25" spans="1:14" s="44" customFormat="1" x14ac:dyDescent="0.25">
      <c r="A25" s="61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62"/>
      <c r="M25" s="14"/>
      <c r="N25" s="14"/>
    </row>
    <row r="26" spans="1:14" x14ac:dyDescent="0.25">
      <c r="A26" s="63" t="s">
        <v>145</v>
      </c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62"/>
    </row>
    <row r="27" spans="1:14" x14ac:dyDescent="0.25">
      <c r="A27" s="61" t="s">
        <v>146</v>
      </c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62"/>
    </row>
    <row r="28" spans="1:14" x14ac:dyDescent="0.25">
      <c r="A28" s="61" t="s">
        <v>181</v>
      </c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62"/>
    </row>
    <row r="29" spans="1:14" x14ac:dyDescent="0.25">
      <c r="A29" s="157" t="s">
        <v>157</v>
      </c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62"/>
    </row>
    <row r="30" spans="1:14" x14ac:dyDescent="0.25">
      <c r="A30" s="61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62"/>
    </row>
    <row r="31" spans="1:14" x14ac:dyDescent="0.25">
      <c r="A31" s="63" t="s">
        <v>62</v>
      </c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62"/>
      <c r="M31" s="20"/>
    </row>
    <row r="32" spans="1:14" x14ac:dyDescent="0.25">
      <c r="A32" s="61" t="s">
        <v>140</v>
      </c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62"/>
      <c r="M32" s="20"/>
    </row>
    <row r="33" spans="1:13" x14ac:dyDescent="0.25">
      <c r="A33" s="61" t="s">
        <v>139</v>
      </c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62"/>
      <c r="M33" s="20"/>
    </row>
    <row r="34" spans="1:13" x14ac:dyDescent="0.25">
      <c r="A34" s="61" t="s">
        <v>143</v>
      </c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62"/>
      <c r="M34" s="20"/>
    </row>
    <row r="35" spans="1:13" x14ac:dyDescent="0.25">
      <c r="A35" s="61" t="s">
        <v>141</v>
      </c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62"/>
      <c r="M35" s="20"/>
    </row>
    <row r="36" spans="1:13" x14ac:dyDescent="0.25">
      <c r="A36" s="61" t="s">
        <v>39</v>
      </c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62"/>
      <c r="M36" s="20"/>
    </row>
    <row r="37" spans="1:13" x14ac:dyDescent="0.25">
      <c r="A37" s="61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62"/>
    </row>
    <row r="38" spans="1:13" x14ac:dyDescent="0.25">
      <c r="A38" s="63" t="s">
        <v>124</v>
      </c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62"/>
    </row>
    <row r="39" spans="1:13" ht="15.75" thickBot="1" x14ac:dyDescent="0.3">
      <c r="A39" s="173" t="s">
        <v>142</v>
      </c>
      <c r="B39" s="64"/>
      <c r="C39" s="64"/>
      <c r="D39" s="64"/>
      <c r="E39" s="64"/>
      <c r="F39" s="64"/>
      <c r="G39" s="64"/>
      <c r="H39" s="64"/>
      <c r="I39" s="64"/>
      <c r="J39" s="64"/>
      <c r="K39" s="64"/>
      <c r="L39" s="65"/>
    </row>
    <row r="40" spans="1:13" ht="15.75" thickBot="1" x14ac:dyDescent="0.3"/>
    <row r="41" spans="1:13" x14ac:dyDescent="0.25">
      <c r="A41" s="210" t="s">
        <v>30</v>
      </c>
      <c r="B41" s="56"/>
      <c r="C41" s="56"/>
      <c r="D41" s="56"/>
      <c r="E41" s="56"/>
      <c r="F41" s="56"/>
      <c r="G41" s="32"/>
    </row>
    <row r="42" spans="1:13" x14ac:dyDescent="0.25">
      <c r="A42" s="211" t="s">
        <v>6</v>
      </c>
      <c r="B42" s="57" t="s">
        <v>18</v>
      </c>
      <c r="C42" s="57"/>
      <c r="D42" s="57"/>
      <c r="E42" s="57"/>
      <c r="F42" s="57"/>
      <c r="G42" s="33"/>
    </row>
    <row r="43" spans="1:13" x14ac:dyDescent="0.25">
      <c r="A43" s="211" t="s">
        <v>4</v>
      </c>
      <c r="B43" s="57" t="s">
        <v>19</v>
      </c>
      <c r="C43" s="57"/>
      <c r="D43" s="57"/>
      <c r="E43" s="57"/>
      <c r="F43" s="57"/>
      <c r="G43" s="33"/>
    </row>
    <row r="44" spans="1:13" x14ac:dyDescent="0.25">
      <c r="A44" s="211" t="s">
        <v>5</v>
      </c>
      <c r="B44" s="57" t="s">
        <v>27</v>
      </c>
      <c r="C44" s="57"/>
      <c r="D44" s="57"/>
      <c r="E44" s="57"/>
      <c r="F44" s="57"/>
      <c r="G44" s="33"/>
    </row>
    <row r="45" spans="1:13" x14ac:dyDescent="0.25">
      <c r="A45" s="211" t="s">
        <v>28</v>
      </c>
      <c r="B45" s="57" t="s">
        <v>29</v>
      </c>
      <c r="C45" s="57"/>
      <c r="D45" s="57"/>
      <c r="E45" s="57"/>
      <c r="F45" s="57"/>
      <c r="G45" s="33"/>
    </row>
    <row r="46" spans="1:13" x14ac:dyDescent="0.25">
      <c r="A46" s="211" t="s">
        <v>1</v>
      </c>
      <c r="B46" s="57" t="s">
        <v>20</v>
      </c>
      <c r="C46" s="57"/>
      <c r="D46" s="57"/>
      <c r="E46" s="57"/>
      <c r="F46" s="57"/>
      <c r="G46" s="33"/>
    </row>
    <row r="47" spans="1:13" x14ac:dyDescent="0.25">
      <c r="A47" s="211" t="s">
        <v>2</v>
      </c>
      <c r="B47" s="57" t="s">
        <v>21</v>
      </c>
      <c r="C47" s="57"/>
      <c r="D47" s="57"/>
      <c r="E47" s="57"/>
      <c r="F47" s="57"/>
      <c r="G47" s="33"/>
    </row>
    <row r="48" spans="1:13" x14ac:dyDescent="0.25">
      <c r="A48" s="211" t="s">
        <v>8</v>
      </c>
      <c r="B48" s="57" t="s">
        <v>22</v>
      </c>
      <c r="C48" s="57"/>
      <c r="D48" s="57"/>
      <c r="E48" s="57"/>
      <c r="F48" s="57"/>
      <c r="G48" s="33"/>
    </row>
    <row r="49" spans="1:7" x14ac:dyDescent="0.25">
      <c r="A49" s="211" t="s">
        <v>23</v>
      </c>
      <c r="B49" s="57" t="s">
        <v>24</v>
      </c>
      <c r="C49" s="57"/>
      <c r="D49" s="57"/>
      <c r="E49" s="57"/>
      <c r="F49" s="57"/>
      <c r="G49" s="33"/>
    </row>
    <row r="50" spans="1:7" x14ac:dyDescent="0.25">
      <c r="A50" s="211" t="s">
        <v>17</v>
      </c>
      <c r="B50" s="57" t="s">
        <v>25</v>
      </c>
      <c r="C50" s="57"/>
      <c r="D50" s="57"/>
      <c r="E50" s="57"/>
      <c r="F50" s="57"/>
      <c r="G50" s="33"/>
    </row>
    <row r="51" spans="1:7" ht="15.75" thickBot="1" x14ac:dyDescent="0.3">
      <c r="A51" s="212" t="s">
        <v>9</v>
      </c>
      <c r="B51" s="58" t="s">
        <v>26</v>
      </c>
      <c r="C51" s="58"/>
      <c r="D51" s="58"/>
      <c r="E51" s="58"/>
      <c r="F51" s="58"/>
      <c r="G51" s="34"/>
    </row>
  </sheetData>
  <phoneticPr fontId="27" type="noConversion"/>
  <pageMargins left="0.7" right="0.7" top="0.75" bottom="0.75" header="0.3" footer="0.3"/>
  <pageSetup scale="66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73"/>
  <sheetViews>
    <sheetView zoomScale="85" zoomScaleNormal="85" workbookViewId="0"/>
  </sheetViews>
  <sheetFormatPr defaultRowHeight="15" x14ac:dyDescent="0.25"/>
  <cols>
    <col min="1" max="1" width="45.42578125" style="178" customWidth="1"/>
    <col min="2" max="2" width="47.28515625" customWidth="1"/>
    <col min="3" max="3" width="45.140625" style="103" bestFit="1" customWidth="1"/>
    <col min="4" max="5" width="44.5703125" bestFit="1" customWidth="1"/>
  </cols>
  <sheetData>
    <row r="1" spans="1:4" ht="31.5" customHeight="1" thickBot="1" x14ac:dyDescent="0.35">
      <c r="A1" s="224" t="str">
        <f>'[1] Inf Conc'!A2</f>
        <v>City of Calistoga WWTP</v>
      </c>
      <c r="B1" s="225"/>
    </row>
    <row r="2" spans="1:4" ht="25.5" customHeight="1" thickBot="1" x14ac:dyDescent="0.3">
      <c r="A2" s="330" t="s">
        <v>102</v>
      </c>
      <c r="B2" s="329"/>
      <c r="C2" s="328" t="s">
        <v>71</v>
      </c>
      <c r="D2" s="329"/>
    </row>
    <row r="3" spans="1:4" ht="15.75" customHeight="1" x14ac:dyDescent="0.25">
      <c r="A3" s="194" t="s">
        <v>136</v>
      </c>
      <c r="B3" s="304" t="s">
        <v>203</v>
      </c>
      <c r="C3" s="35" t="s">
        <v>72</v>
      </c>
      <c r="D3" s="37" t="s">
        <v>73</v>
      </c>
    </row>
    <row r="4" spans="1:4" x14ac:dyDescent="0.25">
      <c r="A4" s="195" t="s">
        <v>137</v>
      </c>
      <c r="B4" s="305" t="s">
        <v>127</v>
      </c>
      <c r="C4" s="36" t="s">
        <v>74</v>
      </c>
      <c r="D4" s="38">
        <v>41212</v>
      </c>
    </row>
    <row r="5" spans="1:4" ht="30.75" thickBot="1" x14ac:dyDescent="0.3">
      <c r="A5" s="196" t="s">
        <v>122</v>
      </c>
      <c r="B5" s="306" t="s">
        <v>204</v>
      </c>
      <c r="C5" s="36" t="s">
        <v>75</v>
      </c>
      <c r="D5" s="38">
        <v>41304</v>
      </c>
    </row>
    <row r="6" spans="1:4" x14ac:dyDescent="0.25">
      <c r="C6" s="36" t="s">
        <v>76</v>
      </c>
      <c r="D6" s="38">
        <v>41394</v>
      </c>
    </row>
    <row r="7" spans="1:4" x14ac:dyDescent="0.25">
      <c r="C7" s="36" t="s">
        <v>77</v>
      </c>
      <c r="D7" s="38" t="s">
        <v>85</v>
      </c>
    </row>
    <row r="8" spans="1:4" x14ac:dyDescent="0.25">
      <c r="B8" s="14"/>
      <c r="C8" s="191" t="s">
        <v>82</v>
      </c>
      <c r="D8" s="39">
        <v>41486</v>
      </c>
    </row>
    <row r="9" spans="1:4" x14ac:dyDescent="0.25">
      <c r="A9"/>
      <c r="B9" s="14"/>
      <c r="C9" s="36" t="s">
        <v>78</v>
      </c>
      <c r="D9" s="38">
        <v>41577</v>
      </c>
    </row>
    <row r="10" spans="1:4" x14ac:dyDescent="0.25">
      <c r="B10" s="14"/>
      <c r="C10" s="36" t="s">
        <v>79</v>
      </c>
      <c r="D10" s="38">
        <v>41669</v>
      </c>
    </row>
    <row r="11" spans="1:4" x14ac:dyDescent="0.25">
      <c r="C11" s="36" t="s">
        <v>80</v>
      </c>
      <c r="D11" s="38">
        <v>41759</v>
      </c>
    </row>
    <row r="12" spans="1:4" x14ac:dyDescent="0.25">
      <c r="C12" s="36" t="s">
        <v>81</v>
      </c>
      <c r="D12" s="38" t="s">
        <v>84</v>
      </c>
    </row>
    <row r="13" spans="1:4" ht="15.75" thickBot="1" x14ac:dyDescent="0.3">
      <c r="C13" s="201" t="s">
        <v>83</v>
      </c>
      <c r="D13" s="40">
        <v>41851</v>
      </c>
    </row>
    <row r="14" spans="1:4" x14ac:dyDescent="0.25">
      <c r="A14" s="192" t="s">
        <v>134</v>
      </c>
      <c r="B14" s="193"/>
      <c r="C14" s="41"/>
      <c r="D14" s="116"/>
    </row>
    <row r="15" spans="1:4" ht="15.75" thickBot="1" x14ac:dyDescent="0.3">
      <c r="C15" s="41"/>
      <c r="D15" s="116"/>
    </row>
    <row r="16" spans="1:4" x14ac:dyDescent="0.25">
      <c r="A16" s="331" t="s">
        <v>132</v>
      </c>
      <c r="B16" s="332"/>
      <c r="C16" s="41"/>
      <c r="D16" s="116"/>
    </row>
    <row r="17" spans="1:5" ht="15.75" thickBot="1" x14ac:dyDescent="0.3">
      <c r="A17" s="333"/>
      <c r="B17" s="334"/>
      <c r="C17" s="41"/>
      <c r="D17" s="116"/>
    </row>
    <row r="18" spans="1:5" ht="15.75" thickBot="1" x14ac:dyDescent="0.3">
      <c r="A18" s="189" t="s">
        <v>133</v>
      </c>
      <c r="B18" s="190"/>
      <c r="C18" s="41"/>
      <c r="D18" s="116"/>
    </row>
    <row r="19" spans="1:5" ht="15" customHeight="1" thickBot="1" x14ac:dyDescent="0.3">
      <c r="C19" s="41"/>
      <c r="D19" s="116"/>
    </row>
    <row r="20" spans="1:5" ht="19.5" thickBot="1" x14ac:dyDescent="0.35">
      <c r="A20" s="324" t="s">
        <v>130</v>
      </c>
      <c r="B20" s="325"/>
      <c r="C20" s="326"/>
      <c r="D20" s="161"/>
      <c r="E20" s="116"/>
    </row>
    <row r="21" spans="1:5" ht="16.5" thickBot="1" x14ac:dyDescent="0.3">
      <c r="A21" s="187" t="s">
        <v>125</v>
      </c>
      <c r="B21" s="177" t="s">
        <v>126</v>
      </c>
      <c r="C21" s="218" t="s">
        <v>127</v>
      </c>
      <c r="D21" s="161"/>
      <c r="E21" s="116"/>
    </row>
    <row r="22" spans="1:5" x14ac:dyDescent="0.25">
      <c r="A22" s="179" t="s">
        <v>86</v>
      </c>
      <c r="B22" s="99" t="s">
        <v>90</v>
      </c>
      <c r="C22" s="99" t="s">
        <v>90</v>
      </c>
      <c r="D22" s="161"/>
      <c r="E22" s="116"/>
    </row>
    <row r="23" spans="1:5" ht="30" x14ac:dyDescent="0.25">
      <c r="A23" s="180" t="s">
        <v>87</v>
      </c>
      <c r="B23" s="100" t="s">
        <v>66</v>
      </c>
      <c r="C23" s="102" t="s">
        <v>138</v>
      </c>
      <c r="D23" s="161"/>
      <c r="E23" s="116"/>
    </row>
    <row r="24" spans="1:5" x14ac:dyDescent="0.25">
      <c r="A24" s="180" t="s">
        <v>88</v>
      </c>
      <c r="B24" s="100" t="s">
        <v>64</v>
      </c>
      <c r="C24" s="100" t="s">
        <v>99</v>
      </c>
      <c r="D24" s="161"/>
      <c r="E24" s="116"/>
    </row>
    <row r="25" spans="1:5" ht="15.75" thickBot="1" x14ac:dyDescent="0.3">
      <c r="A25" s="181" t="s">
        <v>89</v>
      </c>
      <c r="B25" s="101" t="s">
        <v>97</v>
      </c>
      <c r="C25" s="101" t="s">
        <v>98</v>
      </c>
      <c r="D25" s="161"/>
      <c r="E25" s="116"/>
    </row>
    <row r="26" spans="1:5" ht="15.75" thickBot="1" x14ac:dyDescent="0.3">
      <c r="C26" s="104"/>
      <c r="D26" s="161"/>
      <c r="E26" s="116"/>
    </row>
    <row r="27" spans="1:5" ht="16.5" thickBot="1" x14ac:dyDescent="0.3">
      <c r="A27" s="187" t="s">
        <v>128</v>
      </c>
      <c r="B27" s="177" t="s">
        <v>126</v>
      </c>
      <c r="C27" s="218" t="s">
        <v>127</v>
      </c>
      <c r="D27" s="161"/>
      <c r="E27" s="116"/>
    </row>
    <row r="28" spans="1:5" x14ac:dyDescent="0.25">
      <c r="A28" s="179" t="s">
        <v>86</v>
      </c>
      <c r="B28" s="99" t="s">
        <v>90</v>
      </c>
      <c r="C28" s="99" t="s">
        <v>90</v>
      </c>
      <c r="D28" s="161"/>
      <c r="E28" s="116"/>
    </row>
    <row r="29" spans="1:5" ht="30" x14ac:dyDescent="0.25">
      <c r="A29" s="180" t="s">
        <v>87</v>
      </c>
      <c r="B29" s="100" t="s">
        <v>66</v>
      </c>
      <c r="C29" s="102" t="s">
        <v>138</v>
      </c>
      <c r="D29" s="161"/>
      <c r="E29" s="116"/>
    </row>
    <row r="30" spans="1:5" x14ac:dyDescent="0.25">
      <c r="A30" s="180" t="s">
        <v>88</v>
      </c>
      <c r="B30" s="100" t="s">
        <v>64</v>
      </c>
      <c r="C30" s="100" t="s">
        <v>99</v>
      </c>
      <c r="D30" s="161"/>
      <c r="E30" s="116"/>
    </row>
    <row r="31" spans="1:5" ht="15.75" thickBot="1" x14ac:dyDescent="0.3">
      <c r="A31" s="181" t="s">
        <v>89</v>
      </c>
      <c r="B31" s="101" t="s">
        <v>65</v>
      </c>
      <c r="C31" s="101" t="s">
        <v>65</v>
      </c>
      <c r="D31" s="161"/>
      <c r="E31" s="116"/>
    </row>
    <row r="32" spans="1:5" ht="15.75" thickBot="1" x14ac:dyDescent="0.3">
      <c r="C32" s="104"/>
      <c r="D32" s="161"/>
      <c r="E32" s="116"/>
    </row>
    <row r="33" spans="1:5" ht="16.5" thickBot="1" x14ac:dyDescent="0.3">
      <c r="A33" s="187" t="s">
        <v>129</v>
      </c>
      <c r="B33" s="177" t="s">
        <v>126</v>
      </c>
      <c r="C33" s="218" t="s">
        <v>127</v>
      </c>
      <c r="D33" s="161"/>
      <c r="E33" s="116"/>
    </row>
    <row r="34" spans="1:5" x14ac:dyDescent="0.25">
      <c r="A34" s="179" t="s">
        <v>86</v>
      </c>
      <c r="B34" s="99" t="s">
        <v>90</v>
      </c>
      <c r="C34" s="99" t="s">
        <v>90</v>
      </c>
      <c r="D34" s="161"/>
      <c r="E34" s="116"/>
    </row>
    <row r="35" spans="1:5" ht="30" x14ac:dyDescent="0.25">
      <c r="A35" s="180" t="s">
        <v>87</v>
      </c>
      <c r="B35" s="100" t="s">
        <v>100</v>
      </c>
      <c r="C35" s="102" t="s">
        <v>117</v>
      </c>
      <c r="D35" s="161"/>
      <c r="E35" s="116"/>
    </row>
    <row r="36" spans="1:5" x14ac:dyDescent="0.25">
      <c r="A36" s="180" t="s">
        <v>88</v>
      </c>
      <c r="B36" s="100" t="s">
        <v>64</v>
      </c>
      <c r="C36" s="100" t="s">
        <v>99</v>
      </c>
      <c r="D36" s="161"/>
      <c r="E36" s="116"/>
    </row>
    <row r="37" spans="1:5" ht="15.75" thickBot="1" x14ac:dyDescent="0.3">
      <c r="A37" s="181" t="s">
        <v>89</v>
      </c>
      <c r="B37" s="101" t="s">
        <v>65</v>
      </c>
      <c r="C37" s="101" t="s">
        <v>65</v>
      </c>
      <c r="D37" s="161"/>
      <c r="E37" s="116"/>
    </row>
    <row r="38" spans="1:5" ht="16.5" customHeight="1" thickBot="1" x14ac:dyDescent="0.3">
      <c r="C38" s="104"/>
      <c r="D38" s="161"/>
      <c r="E38" s="116"/>
    </row>
    <row r="39" spans="1:5" ht="16.5" thickBot="1" x14ac:dyDescent="0.3">
      <c r="A39" s="188" t="s">
        <v>131</v>
      </c>
      <c r="B39" s="176"/>
      <c r="C39" s="104"/>
      <c r="D39" s="161"/>
      <c r="E39" s="116"/>
    </row>
    <row r="40" spans="1:5" ht="15.75" thickBot="1" x14ac:dyDescent="0.3">
      <c r="A40" s="183" t="s">
        <v>103</v>
      </c>
      <c r="B40" s="175" t="s">
        <v>118</v>
      </c>
      <c r="C40" s="104"/>
      <c r="D40" s="161"/>
      <c r="E40" s="116"/>
    </row>
    <row r="41" spans="1:5" x14ac:dyDescent="0.25">
      <c r="C41" s="104"/>
      <c r="D41" s="161"/>
      <c r="E41" s="116"/>
    </row>
    <row r="42" spans="1:5" x14ac:dyDescent="0.25">
      <c r="A42"/>
      <c r="C42" s="104"/>
      <c r="D42" s="161"/>
      <c r="E42" s="116"/>
    </row>
    <row r="43" spans="1:5" x14ac:dyDescent="0.25">
      <c r="A43"/>
      <c r="C43" s="104"/>
      <c r="D43" s="161"/>
      <c r="E43" s="116"/>
    </row>
    <row r="44" spans="1:5" x14ac:dyDescent="0.25">
      <c r="A44"/>
      <c r="C44" s="104"/>
      <c r="D44" s="161"/>
      <c r="E44" s="116"/>
    </row>
    <row r="45" spans="1:5" x14ac:dyDescent="0.25">
      <c r="A45"/>
      <c r="C45" s="104"/>
      <c r="D45" s="161"/>
      <c r="E45" s="116"/>
    </row>
    <row r="46" spans="1:5" x14ac:dyDescent="0.25">
      <c r="A46"/>
      <c r="C46" s="104"/>
      <c r="D46" s="161"/>
      <c r="E46" s="116"/>
    </row>
    <row r="47" spans="1:5" x14ac:dyDescent="0.25">
      <c r="A47"/>
      <c r="C47" s="104"/>
      <c r="D47" s="161"/>
      <c r="E47" s="116"/>
    </row>
    <row r="48" spans="1:5" x14ac:dyDescent="0.25">
      <c r="A48"/>
      <c r="C48" s="104"/>
      <c r="D48" s="161"/>
      <c r="E48" s="116"/>
    </row>
    <row r="49" spans="1:5" x14ac:dyDescent="0.25">
      <c r="A49"/>
      <c r="C49" s="104"/>
      <c r="D49" s="161"/>
      <c r="E49" s="116"/>
    </row>
    <row r="50" spans="1:5" x14ac:dyDescent="0.25">
      <c r="A50"/>
      <c r="C50" s="104"/>
      <c r="D50" s="161"/>
      <c r="E50" s="116"/>
    </row>
    <row r="51" spans="1:5" ht="15" customHeight="1" x14ac:dyDescent="0.25">
      <c r="A51"/>
      <c r="C51" s="104"/>
      <c r="D51" s="161"/>
      <c r="E51" s="116"/>
    </row>
    <row r="52" spans="1:5" ht="15" customHeight="1" x14ac:dyDescent="0.25">
      <c r="A52"/>
      <c r="C52" s="104"/>
      <c r="D52" s="161"/>
      <c r="E52" s="116"/>
    </row>
    <row r="53" spans="1:5" ht="17.25" customHeight="1" x14ac:dyDescent="0.25">
      <c r="A53"/>
      <c r="C53" s="104"/>
      <c r="D53" s="41"/>
      <c r="E53" s="184"/>
    </row>
    <row r="54" spans="1:5" ht="17.25" customHeight="1" x14ac:dyDescent="0.25">
      <c r="A54" s="161"/>
      <c r="B54" s="116"/>
      <c r="C54" s="104"/>
      <c r="D54" s="41"/>
      <c r="E54" s="184"/>
    </row>
    <row r="55" spans="1:5" x14ac:dyDescent="0.25">
      <c r="A55" s="182"/>
      <c r="B55" s="185"/>
    </row>
    <row r="56" spans="1:5" x14ac:dyDescent="0.25">
      <c r="A56" s="182"/>
      <c r="B56" s="14"/>
    </row>
    <row r="57" spans="1:5" x14ac:dyDescent="0.25">
      <c r="A57" s="182"/>
      <c r="B57" s="14"/>
    </row>
    <row r="58" spans="1:5" x14ac:dyDescent="0.25">
      <c r="A58" s="182"/>
      <c r="B58" s="14"/>
    </row>
    <row r="59" spans="1:5" x14ac:dyDescent="0.25">
      <c r="A59" s="186"/>
      <c r="B59" s="14"/>
    </row>
    <row r="60" spans="1:5" x14ac:dyDescent="0.25">
      <c r="A60" s="186"/>
      <c r="B60" s="14"/>
    </row>
    <row r="61" spans="1:5" x14ac:dyDescent="0.25">
      <c r="A61" s="186"/>
      <c r="B61" s="14"/>
    </row>
    <row r="62" spans="1:5" ht="18.75" x14ac:dyDescent="0.25">
      <c r="A62" s="327"/>
      <c r="B62" s="327"/>
    </row>
    <row r="63" spans="1:5" x14ac:dyDescent="0.25">
      <c r="A63" s="161"/>
      <c r="B63" s="161"/>
    </row>
    <row r="64" spans="1:5" x14ac:dyDescent="0.25">
      <c r="A64" s="41"/>
      <c r="B64" s="184"/>
    </row>
    <row r="65" spans="1:3" x14ac:dyDescent="0.25">
      <c r="A65" s="41"/>
      <c r="B65" s="184"/>
    </row>
    <row r="66" spans="1:3" x14ac:dyDescent="0.25">
      <c r="A66" s="41"/>
      <c r="B66" s="184"/>
    </row>
    <row r="67" spans="1:3" x14ac:dyDescent="0.25">
      <c r="A67" s="41"/>
      <c r="B67" s="184"/>
    </row>
    <row r="68" spans="1:3" x14ac:dyDescent="0.25">
      <c r="A68" s="161"/>
      <c r="B68" s="116"/>
    </row>
    <row r="69" spans="1:3" x14ac:dyDescent="0.25">
      <c r="A69" s="41"/>
      <c r="B69" s="184"/>
    </row>
    <row r="70" spans="1:3" ht="15.75" customHeight="1" x14ac:dyDescent="0.25">
      <c r="A70" s="41"/>
      <c r="B70" s="184"/>
      <c r="C70"/>
    </row>
    <row r="71" spans="1:3" x14ac:dyDescent="0.25">
      <c r="A71" s="41"/>
      <c r="B71" s="184"/>
    </row>
    <row r="72" spans="1:3" x14ac:dyDescent="0.25">
      <c r="A72" s="41"/>
      <c r="B72" s="184"/>
    </row>
    <row r="73" spans="1:3" x14ac:dyDescent="0.25">
      <c r="A73" s="41"/>
      <c r="B73" s="116"/>
    </row>
  </sheetData>
  <mergeCells count="5">
    <mergeCell ref="A20:C20"/>
    <mergeCell ref="A62:B62"/>
    <mergeCell ref="C2:D2"/>
    <mergeCell ref="A2:B2"/>
    <mergeCell ref="A16:B17"/>
  </mergeCells>
  <phoneticPr fontId="27" type="noConversion"/>
  <pageMargins left="0.7" right="0.7" top="0.75" bottom="0.75" header="0.3" footer="0.3"/>
  <pageSetup scale="4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pageSetUpPr fitToPage="1"/>
  </sheetPr>
  <dimension ref="A1:O60"/>
  <sheetViews>
    <sheetView tabSelected="1" zoomScaleNormal="100" workbookViewId="0">
      <selection activeCell="N13" sqref="N13"/>
    </sheetView>
  </sheetViews>
  <sheetFormatPr defaultRowHeight="15" x14ac:dyDescent="0.25"/>
  <cols>
    <col min="1" max="1" width="11.28515625" style="80" bestFit="1" customWidth="1"/>
    <col min="2" max="2" width="10.140625" customWidth="1"/>
    <col min="3" max="3" width="6.85546875" customWidth="1"/>
    <col min="4" max="4" width="7.140625" customWidth="1"/>
    <col min="5" max="6" width="7.28515625" customWidth="1"/>
    <col min="7" max="7" width="7.85546875" customWidth="1"/>
    <col min="8" max="8" width="6.5703125" bestFit="1" customWidth="1"/>
    <col min="9" max="10" width="6" customWidth="1"/>
    <col min="11" max="11" width="7.28515625" customWidth="1"/>
    <col min="12" max="12" width="6.42578125" bestFit="1" customWidth="1"/>
  </cols>
  <sheetData>
    <row r="1" spans="1:15" ht="24" thickBot="1" x14ac:dyDescent="0.4">
      <c r="A1" s="148" t="s">
        <v>113</v>
      </c>
      <c r="B1" s="148"/>
      <c r="C1" s="148"/>
      <c r="D1" s="148"/>
      <c r="E1" s="148"/>
      <c r="F1" s="148"/>
      <c r="G1" s="148"/>
      <c r="H1" s="148"/>
      <c r="I1" s="45"/>
      <c r="J1" s="226"/>
      <c r="K1" s="148"/>
      <c r="L1" s="148"/>
      <c r="M1" s="226"/>
      <c r="N1" s="226"/>
    </row>
    <row r="2" spans="1:15" s="44" customFormat="1" ht="18.75" x14ac:dyDescent="0.3">
      <c r="A2" s="143" t="s">
        <v>207</v>
      </c>
      <c r="B2" s="144"/>
      <c r="C2" s="144"/>
      <c r="D2" s="144"/>
      <c r="E2" s="144"/>
      <c r="F2" s="144"/>
      <c r="G2" s="144"/>
      <c r="H2" s="144"/>
      <c r="I2" s="144"/>
      <c r="J2" s="307"/>
      <c r="K2" s="308"/>
      <c r="L2" s="308"/>
      <c r="M2" s="307"/>
      <c r="N2" s="307"/>
      <c r="O2" s="60"/>
    </row>
    <row r="3" spans="1:15" s="44" customFormat="1" ht="19.5" thickBot="1" x14ac:dyDescent="0.35">
      <c r="A3" s="145" t="s">
        <v>208</v>
      </c>
      <c r="B3" s="146"/>
      <c r="C3" s="146"/>
      <c r="D3" s="146"/>
      <c r="E3" s="146"/>
      <c r="F3" s="146"/>
      <c r="G3" s="146"/>
      <c r="H3" s="146"/>
      <c r="I3" s="146"/>
      <c r="J3" s="64"/>
      <c r="K3" s="146"/>
      <c r="L3" s="146"/>
      <c r="M3" s="64"/>
      <c r="N3" s="64"/>
      <c r="O3" s="65"/>
    </row>
    <row r="4" spans="1:15" ht="19.5" thickBot="1" x14ac:dyDescent="0.35">
      <c r="C4" s="30"/>
      <c r="D4" s="30"/>
      <c r="E4" s="30"/>
      <c r="F4" s="30"/>
      <c r="G4" s="30"/>
      <c r="H4" s="30"/>
      <c r="I4" s="30"/>
      <c r="J4" s="30"/>
      <c r="K4" s="30"/>
      <c r="L4" s="30"/>
    </row>
    <row r="5" spans="1:15" ht="39" customHeight="1" x14ac:dyDescent="0.25">
      <c r="A5" s="202" t="s">
        <v>34</v>
      </c>
      <c r="B5" s="3" t="s">
        <v>0</v>
      </c>
      <c r="C5" s="335" t="s">
        <v>13</v>
      </c>
      <c r="D5" s="336"/>
      <c r="E5" s="88" t="s">
        <v>51</v>
      </c>
      <c r="F5" s="90" t="s">
        <v>52</v>
      </c>
      <c r="G5" s="90" t="s">
        <v>58</v>
      </c>
      <c r="H5" s="90" t="s">
        <v>59</v>
      </c>
      <c r="I5" s="90" t="s">
        <v>53</v>
      </c>
      <c r="J5" s="90" t="s">
        <v>54</v>
      </c>
      <c r="K5" s="90" t="s">
        <v>55</v>
      </c>
      <c r="L5" s="109" t="s">
        <v>56</v>
      </c>
    </row>
    <row r="6" spans="1:15" ht="26.25" customHeight="1" x14ac:dyDescent="0.25">
      <c r="A6" s="203"/>
      <c r="B6" s="7" t="s">
        <v>33</v>
      </c>
      <c r="C6" s="49" t="s">
        <v>14</v>
      </c>
      <c r="D6" s="50" t="s">
        <v>10</v>
      </c>
      <c r="E6" s="298" t="s">
        <v>37</v>
      </c>
      <c r="F6" s="300"/>
      <c r="G6" s="300"/>
      <c r="H6" s="300"/>
      <c r="I6" s="300"/>
      <c r="J6" s="300"/>
      <c r="K6" s="297" t="s">
        <v>93</v>
      </c>
      <c r="L6" s="93"/>
    </row>
    <row r="7" spans="1:15" ht="16.5" customHeight="1" x14ac:dyDescent="0.25">
      <c r="A7" s="216" t="s">
        <v>205</v>
      </c>
      <c r="B7" s="25">
        <v>41107</v>
      </c>
      <c r="C7" s="221">
        <v>0.30499999999999999</v>
      </c>
      <c r="D7" s="221">
        <v>0.55100000000000005</v>
      </c>
      <c r="E7" s="135">
        <f t="shared" ref="E7:E26" si="0">SUM(F7,G7,H7)</f>
        <v>34.200000000000003</v>
      </c>
      <c r="F7" s="221">
        <v>34</v>
      </c>
      <c r="G7" s="222">
        <v>0.1</v>
      </c>
      <c r="H7" s="221">
        <v>0.1</v>
      </c>
      <c r="I7" s="222">
        <v>27</v>
      </c>
      <c r="J7" s="221">
        <v>4.7</v>
      </c>
      <c r="K7" s="222">
        <v>3.5</v>
      </c>
      <c r="L7" s="284">
        <v>170</v>
      </c>
    </row>
    <row r="8" spans="1:15" ht="16.5" customHeight="1" x14ac:dyDescent="0.25">
      <c r="A8" s="216" t="s">
        <v>206</v>
      </c>
      <c r="B8" s="25">
        <v>41255</v>
      </c>
      <c r="C8" s="221">
        <v>0.32500000000000001</v>
      </c>
      <c r="D8" s="221">
        <v>0.61399999999999999</v>
      </c>
      <c r="E8" s="135">
        <f t="shared" si="0"/>
        <v>17.200000000000003</v>
      </c>
      <c r="F8" s="221">
        <v>17</v>
      </c>
      <c r="G8" s="222">
        <v>0.1</v>
      </c>
      <c r="H8" s="221">
        <v>0.1</v>
      </c>
      <c r="I8" s="222">
        <v>15</v>
      </c>
      <c r="J8" s="221">
        <v>3.1</v>
      </c>
      <c r="K8" s="222">
        <v>1.9</v>
      </c>
      <c r="L8" s="284">
        <v>88</v>
      </c>
    </row>
    <row r="9" spans="1:15" s="44" customFormat="1" ht="16.5" customHeight="1" x14ac:dyDescent="0.25">
      <c r="A9" s="216"/>
      <c r="B9" s="25"/>
      <c r="C9" s="221"/>
      <c r="D9" s="221"/>
      <c r="E9" s="135">
        <f t="shared" si="0"/>
        <v>0</v>
      </c>
      <c r="F9" s="221"/>
      <c r="G9" s="222"/>
      <c r="H9" s="221"/>
      <c r="I9" s="222"/>
      <c r="J9" s="221"/>
      <c r="K9" s="222"/>
      <c r="L9" s="284"/>
    </row>
    <row r="10" spans="1:15" s="44" customFormat="1" ht="16.5" customHeight="1" x14ac:dyDescent="0.25">
      <c r="A10" s="216"/>
      <c r="B10" s="25"/>
      <c r="C10" s="221"/>
      <c r="D10" s="221"/>
      <c r="E10" s="135">
        <f t="shared" si="0"/>
        <v>0</v>
      </c>
      <c r="F10" s="221"/>
      <c r="G10" s="222"/>
      <c r="H10" s="221"/>
      <c r="I10" s="222"/>
      <c r="J10" s="221"/>
      <c r="K10" s="222"/>
      <c r="L10" s="284"/>
    </row>
    <row r="11" spans="1:15" s="44" customFormat="1" ht="16.5" customHeight="1" x14ac:dyDescent="0.25">
      <c r="A11" s="216"/>
      <c r="B11" s="25"/>
      <c r="C11" s="221"/>
      <c r="D11" s="221"/>
      <c r="E11" s="135">
        <f t="shared" si="0"/>
        <v>0</v>
      </c>
      <c r="F11" s="221"/>
      <c r="G11" s="222"/>
      <c r="H11" s="221"/>
      <c r="I11" s="222"/>
      <c r="J11" s="221"/>
      <c r="K11" s="222"/>
      <c r="L11" s="284"/>
    </row>
    <row r="12" spans="1:15" s="44" customFormat="1" ht="16.5" customHeight="1" x14ac:dyDescent="0.25">
      <c r="A12" s="216"/>
      <c r="B12" s="25"/>
      <c r="C12" s="221"/>
      <c r="D12" s="221"/>
      <c r="E12" s="135">
        <f t="shared" si="0"/>
        <v>0</v>
      </c>
      <c r="F12" s="221"/>
      <c r="G12" s="222"/>
      <c r="H12" s="221"/>
      <c r="I12" s="222"/>
      <c r="J12" s="221"/>
      <c r="K12" s="222"/>
      <c r="L12" s="284"/>
    </row>
    <row r="13" spans="1:15" s="44" customFormat="1" ht="16.5" customHeight="1" x14ac:dyDescent="0.25">
      <c r="A13" s="216"/>
      <c r="B13" s="25"/>
      <c r="C13" s="221"/>
      <c r="D13" s="221"/>
      <c r="E13" s="135">
        <f t="shared" si="0"/>
        <v>0</v>
      </c>
      <c r="F13" s="221"/>
      <c r="G13" s="222"/>
      <c r="H13" s="221"/>
      <c r="I13" s="222"/>
      <c r="J13" s="221"/>
      <c r="K13" s="222"/>
      <c r="L13" s="284"/>
    </row>
    <row r="14" spans="1:15" s="44" customFormat="1" ht="16.5" customHeight="1" x14ac:dyDescent="0.25">
      <c r="A14" s="216"/>
      <c r="B14" s="25"/>
      <c r="C14" s="221"/>
      <c r="D14" s="221"/>
      <c r="E14" s="135">
        <f t="shared" si="0"/>
        <v>0</v>
      </c>
      <c r="F14" s="221"/>
      <c r="G14" s="222"/>
      <c r="H14" s="221"/>
      <c r="I14" s="222"/>
      <c r="J14" s="221"/>
      <c r="K14" s="222"/>
      <c r="L14" s="284"/>
    </row>
    <row r="15" spans="1:15" s="44" customFormat="1" ht="16.5" customHeight="1" x14ac:dyDescent="0.25">
      <c r="A15" s="216"/>
      <c r="B15" s="25"/>
      <c r="C15" s="221"/>
      <c r="D15" s="221"/>
      <c r="E15" s="135">
        <f t="shared" si="0"/>
        <v>0</v>
      </c>
      <c r="F15" s="221"/>
      <c r="G15" s="222"/>
      <c r="H15" s="221"/>
      <c r="I15" s="222"/>
      <c r="J15" s="221"/>
      <c r="K15" s="222"/>
      <c r="L15" s="284"/>
    </row>
    <row r="16" spans="1:15" s="44" customFormat="1" ht="16.5" customHeight="1" x14ac:dyDescent="0.25">
      <c r="A16" s="216"/>
      <c r="B16" s="25"/>
      <c r="C16" s="221"/>
      <c r="D16" s="221"/>
      <c r="E16" s="135">
        <f t="shared" si="0"/>
        <v>0</v>
      </c>
      <c r="F16" s="221"/>
      <c r="G16" s="222"/>
      <c r="H16" s="221"/>
      <c r="I16" s="222"/>
      <c r="J16" s="221"/>
      <c r="K16" s="222"/>
      <c r="L16" s="284"/>
    </row>
    <row r="17" spans="1:15" s="44" customFormat="1" ht="16.5" customHeight="1" x14ac:dyDescent="0.25">
      <c r="A17" s="216"/>
      <c r="B17" s="25"/>
      <c r="C17" s="221"/>
      <c r="D17" s="221"/>
      <c r="E17" s="135">
        <f t="shared" si="0"/>
        <v>0</v>
      </c>
      <c r="F17" s="221"/>
      <c r="G17" s="222"/>
      <c r="H17" s="221"/>
      <c r="I17" s="222"/>
      <c r="J17" s="221"/>
      <c r="K17" s="222"/>
      <c r="L17" s="284"/>
    </row>
    <row r="18" spans="1:15" s="44" customFormat="1" ht="16.5" customHeight="1" x14ac:dyDescent="0.25">
      <c r="A18" s="216"/>
      <c r="B18" s="25"/>
      <c r="C18" s="221"/>
      <c r="D18" s="221"/>
      <c r="E18" s="135">
        <f t="shared" si="0"/>
        <v>0</v>
      </c>
      <c r="F18" s="221"/>
      <c r="G18" s="222"/>
      <c r="H18" s="221"/>
      <c r="I18" s="222"/>
      <c r="J18" s="221"/>
      <c r="K18" s="222"/>
      <c r="L18" s="284"/>
    </row>
    <row r="19" spans="1:15" s="44" customFormat="1" ht="16.5" customHeight="1" x14ac:dyDescent="0.25">
      <c r="A19" s="216"/>
      <c r="B19" s="25"/>
      <c r="C19" s="221"/>
      <c r="D19" s="221"/>
      <c r="E19" s="135">
        <f t="shared" si="0"/>
        <v>0</v>
      </c>
      <c r="F19" s="221"/>
      <c r="G19" s="222"/>
      <c r="H19" s="221"/>
      <c r="I19" s="222"/>
      <c r="J19" s="221"/>
      <c r="K19" s="222"/>
      <c r="L19" s="284"/>
    </row>
    <row r="20" spans="1:15" s="44" customFormat="1" ht="16.5" customHeight="1" x14ac:dyDescent="0.25">
      <c r="A20" s="216"/>
      <c r="B20" s="25"/>
      <c r="C20" s="221"/>
      <c r="D20" s="221"/>
      <c r="E20" s="135">
        <f t="shared" si="0"/>
        <v>0</v>
      </c>
      <c r="F20" s="221"/>
      <c r="G20" s="222"/>
      <c r="H20" s="221"/>
      <c r="I20" s="222"/>
      <c r="J20" s="221"/>
      <c r="K20" s="222"/>
      <c r="L20" s="284"/>
    </row>
    <row r="21" spans="1:15" s="44" customFormat="1" ht="16.5" customHeight="1" x14ac:dyDescent="0.25">
      <c r="A21" s="216"/>
      <c r="B21" s="25"/>
      <c r="C21" s="221"/>
      <c r="D21" s="221"/>
      <c r="E21" s="135">
        <f t="shared" si="0"/>
        <v>0</v>
      </c>
      <c r="F21" s="221"/>
      <c r="G21" s="222"/>
      <c r="H21" s="221"/>
      <c r="I21" s="222"/>
      <c r="J21" s="221"/>
      <c r="K21" s="222"/>
      <c r="L21" s="284"/>
    </row>
    <row r="22" spans="1:15" s="44" customFormat="1" ht="16.5" customHeight="1" x14ac:dyDescent="0.25">
      <c r="A22" s="216"/>
      <c r="B22" s="25"/>
      <c r="C22" s="221"/>
      <c r="D22" s="221"/>
      <c r="E22" s="135">
        <f t="shared" si="0"/>
        <v>0</v>
      </c>
      <c r="F22" s="221"/>
      <c r="G22" s="222"/>
      <c r="H22" s="221"/>
      <c r="I22" s="222"/>
      <c r="J22" s="221"/>
      <c r="K22" s="222"/>
      <c r="L22" s="284"/>
    </row>
    <row r="23" spans="1:15" s="44" customFormat="1" ht="16.5" customHeight="1" x14ac:dyDescent="0.25">
      <c r="A23" s="216"/>
      <c r="B23" s="25"/>
      <c r="C23" s="221"/>
      <c r="D23" s="221"/>
      <c r="E23" s="135">
        <f t="shared" si="0"/>
        <v>0</v>
      </c>
      <c r="F23" s="221"/>
      <c r="G23" s="222"/>
      <c r="H23" s="221"/>
      <c r="I23" s="222"/>
      <c r="J23" s="221"/>
      <c r="K23" s="222"/>
      <c r="L23" s="284"/>
    </row>
    <row r="24" spans="1:15" s="44" customFormat="1" ht="16.5" customHeight="1" x14ac:dyDescent="0.25">
      <c r="A24" s="216"/>
      <c r="B24" s="25"/>
      <c r="C24" s="221"/>
      <c r="D24" s="221"/>
      <c r="E24" s="246">
        <f t="shared" si="0"/>
        <v>0</v>
      </c>
      <c r="F24" s="221"/>
      <c r="G24" s="222"/>
      <c r="H24" s="221"/>
      <c r="I24" s="222"/>
      <c r="J24" s="221"/>
      <c r="K24" s="222"/>
      <c r="L24" s="284"/>
    </row>
    <row r="25" spans="1:15" s="44" customFormat="1" ht="16.5" customHeight="1" x14ac:dyDescent="0.25">
      <c r="A25" s="216"/>
      <c r="B25" s="25"/>
      <c r="C25" s="221"/>
      <c r="D25" s="245"/>
      <c r="E25" s="135">
        <f t="shared" si="0"/>
        <v>0</v>
      </c>
      <c r="F25" s="303"/>
      <c r="G25" s="222"/>
      <c r="H25" s="221"/>
      <c r="I25" s="222"/>
      <c r="J25" s="221"/>
      <c r="K25" s="222"/>
      <c r="L25" s="284"/>
    </row>
    <row r="26" spans="1:15" s="44" customFormat="1" ht="16.5" customHeight="1" thickBot="1" x14ac:dyDescent="0.3">
      <c r="A26" s="217"/>
      <c r="B26" s="293"/>
      <c r="C26" s="288"/>
      <c r="D26" s="288"/>
      <c r="E26" s="294">
        <f t="shared" si="0"/>
        <v>0</v>
      </c>
      <c r="F26" s="288"/>
      <c r="G26" s="290"/>
      <c r="H26" s="288"/>
      <c r="I26" s="290"/>
      <c r="J26" s="288"/>
      <c r="K26" s="290"/>
      <c r="L26" s="292"/>
    </row>
    <row r="27" spans="1:15" s="44" customFormat="1" ht="15.75" customHeight="1" thickBot="1" x14ac:dyDescent="0.3">
      <c r="A27" s="204"/>
      <c r="B27" s="75"/>
      <c r="C27" s="77"/>
      <c r="D27" s="77"/>
      <c r="E27" s="74"/>
      <c r="F27" s="77"/>
      <c r="G27" s="77"/>
      <c r="H27" s="77"/>
      <c r="I27" s="77"/>
      <c r="J27" s="77"/>
      <c r="K27" s="77"/>
      <c r="L27" s="77"/>
    </row>
    <row r="28" spans="1:15" s="44" customFormat="1" ht="15.75" customHeight="1" x14ac:dyDescent="0.25">
      <c r="A28" s="252" t="s">
        <v>162</v>
      </c>
      <c r="B28" s="236"/>
      <c r="C28" s="237"/>
      <c r="D28" s="237"/>
      <c r="E28" s="238"/>
      <c r="F28" s="237"/>
      <c r="G28" s="237"/>
      <c r="H28" s="237"/>
      <c r="I28" s="237"/>
      <c r="J28" s="105"/>
      <c r="K28" s="105"/>
      <c r="L28" s="105"/>
      <c r="M28" s="59"/>
      <c r="N28" s="59"/>
      <c r="O28" s="60"/>
    </row>
    <row r="29" spans="1:15" s="44" customFormat="1" ht="15.75" customHeight="1" x14ac:dyDescent="0.25">
      <c r="A29" s="247" t="s">
        <v>111</v>
      </c>
      <c r="B29" s="239"/>
      <c r="C29" s="240"/>
      <c r="D29" s="240"/>
      <c r="E29" s="241"/>
      <c r="F29" s="240"/>
      <c r="G29" s="240"/>
      <c r="H29" s="240"/>
      <c r="I29" s="240"/>
      <c r="J29" s="107"/>
      <c r="K29" s="107"/>
      <c r="L29" s="107"/>
      <c r="M29" s="43"/>
      <c r="N29" s="43"/>
      <c r="O29" s="62"/>
    </row>
    <row r="30" spans="1:15" s="44" customFormat="1" ht="15.75" customHeight="1" x14ac:dyDescent="0.25">
      <c r="A30" s="247" t="s">
        <v>123</v>
      </c>
      <c r="B30" s="239"/>
      <c r="C30" s="240"/>
      <c r="D30" s="240"/>
      <c r="E30" s="241"/>
      <c r="F30" s="240"/>
      <c r="G30" s="240"/>
      <c r="H30" s="240"/>
      <c r="I30" s="240"/>
      <c r="J30" s="107"/>
      <c r="K30" s="107"/>
      <c r="L30" s="107"/>
      <c r="M30" s="43"/>
      <c r="N30" s="43"/>
      <c r="O30" s="62"/>
    </row>
    <row r="31" spans="1:15" s="44" customFormat="1" ht="15.75" customHeight="1" x14ac:dyDescent="0.25">
      <c r="A31" s="247" t="s">
        <v>108</v>
      </c>
      <c r="B31" s="239"/>
      <c r="C31" s="240"/>
      <c r="D31" s="240"/>
      <c r="E31" s="241"/>
      <c r="F31" s="240"/>
      <c r="G31" s="240"/>
      <c r="H31" s="240"/>
      <c r="I31" s="240"/>
      <c r="J31" s="107"/>
      <c r="K31" s="107"/>
      <c r="L31" s="107"/>
      <c r="M31" s="43"/>
      <c r="N31" s="43"/>
      <c r="O31" s="62"/>
    </row>
    <row r="32" spans="1:15" s="44" customFormat="1" ht="15.75" customHeight="1" x14ac:dyDescent="0.25">
      <c r="A32" s="247"/>
      <c r="B32" s="239"/>
      <c r="C32" s="240"/>
      <c r="D32" s="240"/>
      <c r="E32" s="241"/>
      <c r="F32" s="240"/>
      <c r="G32" s="240"/>
      <c r="H32" s="240"/>
      <c r="I32" s="240"/>
      <c r="J32" s="107"/>
      <c r="K32" s="107"/>
      <c r="L32" s="107"/>
      <c r="M32" s="43"/>
      <c r="N32" s="43"/>
      <c r="O32" s="62"/>
    </row>
    <row r="33" spans="1:15" s="44" customFormat="1" ht="15.75" customHeight="1" x14ac:dyDescent="0.25">
      <c r="A33" s="251" t="s">
        <v>163</v>
      </c>
      <c r="B33" s="168"/>
      <c r="C33" s="169"/>
      <c r="D33" s="169"/>
      <c r="E33" s="158"/>
      <c r="F33" s="169"/>
      <c r="G33" s="169"/>
      <c r="H33" s="240"/>
      <c r="I33" s="240"/>
      <c r="J33" s="107"/>
      <c r="K33" s="107"/>
      <c r="L33" s="107"/>
      <c r="M33" s="43"/>
      <c r="N33" s="43"/>
      <c r="O33" s="62"/>
    </row>
    <row r="34" spans="1:15" s="44" customFormat="1" ht="15.75" customHeight="1" x14ac:dyDescent="0.25">
      <c r="A34" s="205" t="s">
        <v>106</v>
      </c>
      <c r="B34" s="168"/>
      <c r="C34" s="169"/>
      <c r="D34" s="169"/>
      <c r="E34" s="158"/>
      <c r="F34" s="169"/>
      <c r="G34" s="169"/>
      <c r="H34" s="240"/>
      <c r="I34" s="240"/>
      <c r="J34" s="107"/>
      <c r="K34" s="107"/>
      <c r="L34" s="107"/>
      <c r="M34" s="43"/>
      <c r="N34" s="43"/>
      <c r="O34" s="62"/>
    </row>
    <row r="35" spans="1:15" s="44" customFormat="1" ht="15.75" customHeight="1" x14ac:dyDescent="0.25">
      <c r="A35" s="205" t="s">
        <v>107</v>
      </c>
      <c r="B35" s="168"/>
      <c r="C35" s="169"/>
      <c r="D35" s="169"/>
      <c r="E35" s="158"/>
      <c r="F35" s="169"/>
      <c r="G35" s="169"/>
      <c r="H35" s="240"/>
      <c r="I35" s="240"/>
      <c r="J35" s="107"/>
      <c r="K35" s="107"/>
      <c r="L35" s="107"/>
      <c r="M35" s="43"/>
      <c r="N35" s="43"/>
      <c r="O35" s="62"/>
    </row>
    <row r="36" spans="1:15" s="44" customFormat="1" ht="15.75" customHeight="1" x14ac:dyDescent="0.25">
      <c r="A36" s="228" t="s">
        <v>164</v>
      </c>
      <c r="B36" s="171"/>
      <c r="C36" s="171"/>
      <c r="D36" s="171"/>
      <c r="E36" s="171"/>
      <c r="F36" s="171"/>
      <c r="G36" s="169"/>
      <c r="H36" s="240"/>
      <c r="I36" s="240"/>
      <c r="J36" s="107"/>
      <c r="K36" s="107"/>
      <c r="L36" s="107"/>
      <c r="M36" s="43"/>
      <c r="N36" s="43"/>
      <c r="O36" s="62"/>
    </row>
    <row r="37" spans="1:15" s="44" customFormat="1" ht="15.75" customHeight="1" x14ac:dyDescent="0.25">
      <c r="A37" s="228"/>
      <c r="B37" s="171"/>
      <c r="C37" s="171"/>
      <c r="D37" s="171"/>
      <c r="E37" s="171"/>
      <c r="F37" s="171"/>
      <c r="G37" s="169"/>
      <c r="H37" s="240"/>
      <c r="I37" s="240"/>
      <c r="J37" s="107"/>
      <c r="K37" s="107"/>
      <c r="L37" s="107"/>
      <c r="M37" s="43"/>
      <c r="N37" s="43"/>
      <c r="O37" s="62"/>
    </row>
    <row r="38" spans="1:15" s="44" customFormat="1" x14ac:dyDescent="0.25">
      <c r="A38" s="259" t="s">
        <v>185</v>
      </c>
      <c r="B38" s="243"/>
      <c r="C38" s="243"/>
      <c r="D38" s="243"/>
      <c r="E38" s="243"/>
      <c r="F38" s="243"/>
      <c r="G38" s="243"/>
      <c r="H38" s="243"/>
      <c r="I38" s="243"/>
      <c r="J38" s="243"/>
      <c r="K38" s="43"/>
      <c r="L38" s="43"/>
      <c r="M38" s="43"/>
      <c r="N38" s="43"/>
      <c r="O38" s="62"/>
    </row>
    <row r="39" spans="1:15" s="44" customFormat="1" x14ac:dyDescent="0.25">
      <c r="A39" s="254" t="s">
        <v>183</v>
      </c>
      <c r="B39" s="243"/>
      <c r="C39" s="243"/>
      <c r="D39" s="243"/>
      <c r="E39" s="243"/>
      <c r="F39" s="243"/>
      <c r="G39" s="243"/>
      <c r="H39" s="243"/>
      <c r="I39" s="243"/>
      <c r="J39" s="243"/>
      <c r="K39" s="43"/>
      <c r="L39" s="43"/>
      <c r="M39" s="43"/>
      <c r="N39" s="43"/>
      <c r="O39" s="62"/>
    </row>
    <row r="40" spans="1:15" s="44" customFormat="1" x14ac:dyDescent="0.25">
      <c r="A40" s="254" t="s">
        <v>200</v>
      </c>
      <c r="B40" s="243"/>
      <c r="C40" s="243"/>
      <c r="D40" s="243"/>
      <c r="E40" s="243"/>
      <c r="F40" s="243"/>
      <c r="G40" s="243"/>
      <c r="H40" s="243"/>
      <c r="I40" s="243"/>
      <c r="J40" s="243"/>
      <c r="K40" s="43"/>
      <c r="L40" s="43"/>
      <c r="M40" s="43"/>
      <c r="N40" s="43"/>
      <c r="O40" s="62"/>
    </row>
    <row r="41" spans="1:15" s="44" customFormat="1" x14ac:dyDescent="0.25">
      <c r="A41" s="254" t="s">
        <v>184</v>
      </c>
      <c r="B41" s="243"/>
      <c r="C41" s="243"/>
      <c r="D41" s="243"/>
      <c r="E41" s="243"/>
      <c r="F41" s="243"/>
      <c r="G41" s="243"/>
      <c r="H41" s="243"/>
      <c r="I41" s="243"/>
      <c r="J41" s="243"/>
      <c r="K41" s="43"/>
      <c r="L41" s="43"/>
      <c r="M41" s="43"/>
      <c r="N41" s="43"/>
      <c r="O41" s="62"/>
    </row>
    <row r="42" spans="1:15" s="44" customFormat="1" x14ac:dyDescent="0.25">
      <c r="A42" s="254" t="s">
        <v>201</v>
      </c>
      <c r="B42" s="243"/>
      <c r="C42" s="243"/>
      <c r="D42" s="243"/>
      <c r="E42" s="243"/>
      <c r="F42" s="243"/>
      <c r="G42" s="243"/>
      <c r="H42" s="243"/>
      <c r="I42" s="243"/>
      <c r="J42" s="243"/>
      <c r="K42" s="43"/>
      <c r="L42" s="43"/>
      <c r="M42" s="43"/>
      <c r="N42" s="43"/>
      <c r="O42" s="62"/>
    </row>
    <row r="43" spans="1:15" s="44" customFormat="1" x14ac:dyDescent="0.25">
      <c r="A43" s="254" t="s">
        <v>186</v>
      </c>
      <c r="B43" s="243"/>
      <c r="C43" s="243"/>
      <c r="D43" s="243"/>
      <c r="E43" s="243"/>
      <c r="F43" s="243"/>
      <c r="G43" s="243"/>
      <c r="H43" s="243"/>
      <c r="I43" s="243"/>
      <c r="J43" s="243"/>
      <c r="K43" s="43"/>
      <c r="L43" s="43"/>
      <c r="M43" s="43"/>
      <c r="N43" s="43"/>
      <c r="O43" s="62"/>
    </row>
    <row r="44" spans="1:15" s="44" customFormat="1" x14ac:dyDescent="0.25">
      <c r="A44" s="157" t="s">
        <v>197</v>
      </c>
      <c r="B44" s="243"/>
      <c r="C44" s="243"/>
      <c r="D44" s="243"/>
      <c r="E44" s="243"/>
      <c r="F44" s="243"/>
      <c r="G44" s="243"/>
      <c r="H44" s="243"/>
      <c r="I44" s="243"/>
      <c r="J44" s="243"/>
      <c r="K44" s="43"/>
      <c r="L44" s="43"/>
      <c r="M44" s="43"/>
      <c r="N44" s="43"/>
      <c r="O44" s="62"/>
    </row>
    <row r="45" spans="1:15" s="44" customFormat="1" ht="15.75" customHeight="1" x14ac:dyDescent="0.25">
      <c r="A45" s="247"/>
      <c r="B45" s="239"/>
      <c r="C45" s="240"/>
      <c r="D45" s="240"/>
      <c r="E45" s="241"/>
      <c r="F45" s="240"/>
      <c r="G45" s="240"/>
      <c r="H45" s="240"/>
      <c r="I45" s="240"/>
      <c r="J45" s="107"/>
      <c r="K45" s="107"/>
      <c r="L45" s="107"/>
      <c r="M45" s="43"/>
      <c r="N45" s="43"/>
      <c r="O45" s="62"/>
    </row>
    <row r="46" spans="1:15" s="44" customFormat="1" ht="15.75" customHeight="1" x14ac:dyDescent="0.25">
      <c r="A46" s="242" t="s">
        <v>101</v>
      </c>
      <c r="B46" s="230"/>
      <c r="C46" s="231"/>
      <c r="D46" s="231"/>
      <c r="E46" s="232"/>
      <c r="F46" s="231"/>
      <c r="G46" s="231"/>
      <c r="H46" s="231"/>
      <c r="I46" s="231"/>
      <c r="J46" s="231"/>
      <c r="K46" s="231"/>
      <c r="L46" s="231"/>
      <c r="M46" s="232"/>
      <c r="N46" s="43"/>
      <c r="O46" s="62"/>
    </row>
    <row r="47" spans="1:15" s="44" customFormat="1" ht="15.75" customHeight="1" x14ac:dyDescent="0.25">
      <c r="A47" s="229" t="s">
        <v>158</v>
      </c>
      <c r="B47" s="230"/>
      <c r="C47" s="231"/>
      <c r="D47" s="231"/>
      <c r="E47" s="232"/>
      <c r="F47" s="231"/>
      <c r="G47" s="231"/>
      <c r="H47" s="231"/>
      <c r="I47" s="231"/>
      <c r="J47" s="231"/>
      <c r="K47" s="231"/>
      <c r="L47" s="231"/>
      <c r="M47" s="232"/>
      <c r="N47" s="43"/>
      <c r="O47" s="62"/>
    </row>
    <row r="48" spans="1:15" s="44" customFormat="1" ht="15.75" customHeight="1" x14ac:dyDescent="0.25">
      <c r="A48" s="229" t="s">
        <v>169</v>
      </c>
      <c r="B48" s="230"/>
      <c r="C48" s="231"/>
      <c r="D48" s="231"/>
      <c r="E48" s="232"/>
      <c r="F48" s="231"/>
      <c r="G48" s="231"/>
      <c r="H48" s="250"/>
      <c r="I48" s="231"/>
      <c r="J48" s="231"/>
      <c r="K48" s="231"/>
      <c r="L48" s="231"/>
      <c r="M48" s="232"/>
      <c r="N48" s="43"/>
      <c r="O48" s="62"/>
    </row>
    <row r="49" spans="1:15" s="44" customFormat="1" ht="15.75" customHeight="1" x14ac:dyDescent="0.25">
      <c r="A49" s="229" t="s">
        <v>159</v>
      </c>
      <c r="B49" s="230"/>
      <c r="C49" s="231"/>
      <c r="D49" s="231"/>
      <c r="E49" s="232"/>
      <c r="F49" s="231"/>
      <c r="G49" s="231"/>
      <c r="H49" s="231"/>
      <c r="I49" s="231"/>
      <c r="J49" s="231"/>
      <c r="K49" s="231"/>
      <c r="L49" s="231"/>
      <c r="M49" s="232"/>
      <c r="N49" s="43"/>
      <c r="O49" s="62"/>
    </row>
    <row r="50" spans="1:15" s="44" customFormat="1" ht="15.75" customHeight="1" x14ac:dyDescent="0.25">
      <c r="A50" s="229" t="s">
        <v>160</v>
      </c>
      <c r="B50" s="230"/>
      <c r="C50" s="231"/>
      <c r="D50" s="231"/>
      <c r="E50" s="232"/>
      <c r="F50" s="231"/>
      <c r="G50" s="231"/>
      <c r="H50" s="231"/>
      <c r="I50" s="231"/>
      <c r="J50" s="231"/>
      <c r="K50" s="231"/>
      <c r="L50" s="231"/>
      <c r="M50" s="232"/>
      <c r="N50" s="43"/>
      <c r="O50" s="62"/>
    </row>
    <row r="51" spans="1:15" s="44" customFormat="1" ht="15.75" customHeight="1" x14ac:dyDescent="0.25">
      <c r="A51" s="206"/>
      <c r="B51" s="106"/>
      <c r="C51" s="107"/>
      <c r="D51" s="107"/>
      <c r="E51" s="76"/>
      <c r="F51" s="107"/>
      <c r="G51" s="107"/>
      <c r="H51" s="107"/>
      <c r="I51" s="107"/>
      <c r="J51" s="107"/>
      <c r="K51" s="107"/>
      <c r="L51" s="107"/>
      <c r="M51" s="43"/>
      <c r="N51" s="43"/>
      <c r="O51" s="62"/>
    </row>
    <row r="52" spans="1:15" s="44" customFormat="1" ht="15.75" customHeight="1" x14ac:dyDescent="0.25">
      <c r="A52" s="242" t="s">
        <v>161</v>
      </c>
      <c r="B52" s="106"/>
      <c r="C52" s="107"/>
      <c r="D52" s="107"/>
      <c r="E52" s="76"/>
      <c r="F52" s="107"/>
      <c r="G52" s="107"/>
      <c r="H52" s="107"/>
      <c r="I52" s="107"/>
      <c r="J52" s="107"/>
      <c r="K52" s="107"/>
      <c r="L52" s="107"/>
      <c r="M52" s="43"/>
      <c r="N52" s="43"/>
      <c r="O52" s="62"/>
    </row>
    <row r="53" spans="1:15" s="18" customFormat="1" x14ac:dyDescent="0.25">
      <c r="A53" s="207" t="s">
        <v>165</v>
      </c>
      <c r="B53" s="171"/>
      <c r="C53" s="171"/>
      <c r="D53" s="171"/>
      <c r="E53" s="171"/>
      <c r="F53" s="171"/>
      <c r="G53" s="171"/>
      <c r="H53" s="171"/>
      <c r="I53" s="171"/>
      <c r="J53" s="171"/>
      <c r="K53" s="171"/>
      <c r="L53" s="171"/>
      <c r="M53" s="243"/>
      <c r="N53" s="158"/>
      <c r="O53" s="69"/>
    </row>
    <row r="54" spans="1:15" s="18" customFormat="1" x14ac:dyDescent="0.25">
      <c r="A54" s="207" t="s">
        <v>166</v>
      </c>
      <c r="B54" s="171"/>
      <c r="C54" s="171"/>
      <c r="D54" s="171"/>
      <c r="E54" s="171"/>
      <c r="F54" s="171"/>
      <c r="G54" s="171"/>
      <c r="H54" s="171"/>
      <c r="I54" s="171"/>
      <c r="J54" s="171"/>
      <c r="K54" s="171"/>
      <c r="L54" s="171"/>
      <c r="M54" s="243"/>
      <c r="N54" s="158"/>
      <c r="O54" s="69"/>
    </row>
    <row r="55" spans="1:15" s="55" customFormat="1" x14ac:dyDescent="0.25">
      <c r="A55" s="249" t="s">
        <v>38</v>
      </c>
      <c r="B55" s="243"/>
      <c r="C55" s="243"/>
      <c r="D55" s="243"/>
      <c r="E55" s="243"/>
      <c r="F55" s="243"/>
      <c r="G55" s="243"/>
      <c r="H55" s="243"/>
      <c r="I55" s="243"/>
      <c r="J55" s="243"/>
      <c r="K55" s="243"/>
      <c r="L55" s="243"/>
      <c r="M55" s="243"/>
      <c r="N55" s="158"/>
      <c r="O55" s="69"/>
    </row>
    <row r="56" spans="1:15" x14ac:dyDescent="0.25">
      <c r="A56" s="208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62"/>
    </row>
    <row r="57" spans="1:15" ht="15.75" x14ac:dyDescent="0.25">
      <c r="A57" s="242" t="s">
        <v>150</v>
      </c>
      <c r="B57" s="227"/>
      <c r="C57" s="227"/>
      <c r="D57" s="227"/>
      <c r="E57" s="227"/>
      <c r="F57" s="227"/>
      <c r="G57" s="43"/>
      <c r="H57" s="43"/>
      <c r="I57" s="43"/>
      <c r="J57" s="43"/>
      <c r="K57" s="43"/>
      <c r="L57" s="43"/>
      <c r="M57" s="43"/>
      <c r="N57" s="43"/>
      <c r="O57" s="62"/>
    </row>
    <row r="58" spans="1:15" x14ac:dyDescent="0.25">
      <c r="A58" s="208" t="s">
        <v>148</v>
      </c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62"/>
    </row>
    <row r="59" spans="1:15" x14ac:dyDescent="0.25">
      <c r="A59" s="208" t="s">
        <v>167</v>
      </c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62"/>
    </row>
    <row r="60" spans="1:15" ht="15.75" thickBot="1" x14ac:dyDescent="0.3">
      <c r="A60" s="209" t="s">
        <v>168</v>
      </c>
      <c r="B60" s="64"/>
      <c r="C60" s="64"/>
      <c r="D60" s="64"/>
      <c r="E60" s="64"/>
      <c r="F60" s="64"/>
      <c r="G60" s="64"/>
      <c r="H60" s="64"/>
      <c r="I60" s="64"/>
      <c r="J60" s="64"/>
      <c r="K60" s="64"/>
      <c r="L60" s="64"/>
      <c r="M60" s="64"/>
      <c r="N60" s="64"/>
      <c r="O60" s="65"/>
    </row>
  </sheetData>
  <mergeCells count="1">
    <mergeCell ref="C5:D5"/>
  </mergeCells>
  <phoneticPr fontId="27" type="noConversion"/>
  <conditionalFormatting sqref="C10:C27 C7:C8">
    <cfRule type="expression" dxfId="546" priority="178">
      <formula>ISTEXT($C7)</formula>
    </cfRule>
    <cfRule type="expression" dxfId="545" priority="179">
      <formula>NOT(ISBLANK($C7))</formula>
    </cfRule>
  </conditionalFormatting>
  <conditionalFormatting sqref="D10:D27 D7:D8">
    <cfRule type="expression" dxfId="544" priority="176">
      <formula>ISTEXT($D7)</formula>
    </cfRule>
    <cfRule type="expression" dxfId="543" priority="177">
      <formula>NOT(ISBLANK($D7))</formula>
    </cfRule>
  </conditionalFormatting>
  <conditionalFormatting sqref="F10:F27 F7:F8">
    <cfRule type="expression" dxfId="542" priority="172">
      <formula>ISTEXT($F7)</formula>
    </cfRule>
    <cfRule type="expression" dxfId="541" priority="173">
      <formula>NOT(ISBLANK($F7))</formula>
    </cfRule>
  </conditionalFormatting>
  <conditionalFormatting sqref="G10:G27 G7:G8">
    <cfRule type="expression" dxfId="540" priority="170">
      <formula>ISTEXT($G7)</formula>
    </cfRule>
    <cfRule type="expression" dxfId="539" priority="171">
      <formula>NOT(ISBLANK($G7))</formula>
    </cfRule>
  </conditionalFormatting>
  <conditionalFormatting sqref="H10:H27 H7:H8">
    <cfRule type="expression" dxfId="538" priority="168">
      <formula>ISTEXT($H7)</formula>
    </cfRule>
    <cfRule type="expression" dxfId="537" priority="169">
      <formula>NOT(ISBLANK($H7))</formula>
    </cfRule>
  </conditionalFormatting>
  <conditionalFormatting sqref="I10:I27 I7:I8">
    <cfRule type="expression" dxfId="536" priority="166">
      <formula>ISTEXT($I7)</formula>
    </cfRule>
    <cfRule type="expression" dxfId="535" priority="167">
      <formula>NOT(ISBLANK($I7))</formula>
    </cfRule>
  </conditionalFormatting>
  <conditionalFormatting sqref="J10:J27 J7:J8">
    <cfRule type="expression" dxfId="534" priority="162">
      <formula>ISTEXT($J7)</formula>
    </cfRule>
    <cfRule type="expression" dxfId="533" priority="163">
      <formula>NOT(ISBLANK($J7))</formula>
    </cfRule>
  </conditionalFormatting>
  <conditionalFormatting sqref="L27">
    <cfRule type="expression" dxfId="532" priority="160">
      <formula>ISTEXT(#REF!)</formula>
    </cfRule>
    <cfRule type="expression" dxfId="531" priority="161">
      <formula>NOT(ISBLANK(#REF!))</formula>
    </cfRule>
  </conditionalFormatting>
  <conditionalFormatting sqref="K27">
    <cfRule type="expression" dxfId="530" priority="181">
      <formula>ISTEXT(#REF!)</formula>
    </cfRule>
    <cfRule type="expression" dxfId="529" priority="182">
      <formula>NOT(ISBLANK(#REF!))</formula>
    </cfRule>
  </conditionalFormatting>
  <conditionalFormatting sqref="C9">
    <cfRule type="expression" dxfId="528" priority="125">
      <formula>ISTEXT($C9)</formula>
    </cfRule>
    <cfRule type="expression" dxfId="527" priority="126">
      <formula>NOT(ISBLANK($C9))</formula>
    </cfRule>
  </conditionalFormatting>
  <conditionalFormatting sqref="D9">
    <cfRule type="expression" dxfId="526" priority="123">
      <formula>ISTEXT($D9)</formula>
    </cfRule>
    <cfRule type="expression" dxfId="525" priority="124">
      <formula>NOT(ISBLANK($D9))</formula>
    </cfRule>
  </conditionalFormatting>
  <conditionalFormatting sqref="F9">
    <cfRule type="expression" dxfId="524" priority="119">
      <formula>ISTEXT($F9)</formula>
    </cfRule>
    <cfRule type="expression" dxfId="523" priority="120">
      <formula>NOT(ISBLANK($F9))</formula>
    </cfRule>
  </conditionalFormatting>
  <conditionalFormatting sqref="G9">
    <cfRule type="expression" dxfId="522" priority="117">
      <formula>ISTEXT($G9)</formula>
    </cfRule>
    <cfRule type="expression" dxfId="521" priority="118">
      <formula>NOT(ISBLANK($G9))</formula>
    </cfRule>
  </conditionalFormatting>
  <conditionalFormatting sqref="H9">
    <cfRule type="expression" dxfId="520" priority="115">
      <formula>ISTEXT($H9)</formula>
    </cfRule>
    <cfRule type="expression" dxfId="519" priority="116">
      <formula>NOT(ISBLANK($H9))</formula>
    </cfRule>
  </conditionalFormatting>
  <conditionalFormatting sqref="I9">
    <cfRule type="expression" dxfId="518" priority="113">
      <formula>ISTEXT($I9)</formula>
    </cfRule>
    <cfRule type="expression" dxfId="517" priority="114">
      <formula>NOT(ISBLANK($I9))</formula>
    </cfRule>
  </conditionalFormatting>
  <conditionalFormatting sqref="J9">
    <cfRule type="expression" dxfId="516" priority="109">
      <formula>ISTEXT($J9)</formula>
    </cfRule>
    <cfRule type="expression" dxfId="515" priority="110">
      <formula>NOT(ISBLANK($J9))</formula>
    </cfRule>
  </conditionalFormatting>
  <conditionalFormatting sqref="K7:L26">
    <cfRule type="expression" dxfId="514" priority="70">
      <formula>ISTEXT(K7)</formula>
    </cfRule>
    <cfRule type="expression" dxfId="513" priority="71">
      <formula>NOT(ISBLANK(K7))</formula>
    </cfRule>
  </conditionalFormatting>
  <conditionalFormatting sqref="E7:E26">
    <cfRule type="expression" dxfId="512" priority="827">
      <formula>OR(ISBLANK($F7),AND(ISBLANK($G7),ISBLANK($H7)))</formula>
    </cfRule>
  </conditionalFormatting>
  <conditionalFormatting sqref="C7:D8 C10:D27 L7:L27 K7:K26 F7:J27">
    <cfRule type="expression" dxfId="511" priority="180">
      <formula>NOT(ISBLANK($B7))</formula>
    </cfRule>
  </conditionalFormatting>
  <conditionalFormatting sqref="K27">
    <cfRule type="expression" dxfId="510" priority="144">
      <formula>NOT(ISBLANK($B27))</formula>
    </cfRule>
  </conditionalFormatting>
  <conditionalFormatting sqref="C9:D9">
    <cfRule type="expression" dxfId="509" priority="127">
      <formula>NOT(ISBLANK($B9))</formula>
    </cfRule>
  </conditionalFormatting>
  <pageMargins left="0.25" right="0.25" top="0.75" bottom="0.75" header="0.3" footer="0.3"/>
  <pageSetup scale="51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R40"/>
  <sheetViews>
    <sheetView workbookViewId="0">
      <selection activeCell="O5" sqref="O5"/>
    </sheetView>
  </sheetViews>
  <sheetFormatPr defaultRowHeight="15" x14ac:dyDescent="0.25"/>
  <cols>
    <col min="1" max="1" width="14" customWidth="1"/>
    <col min="2" max="2" width="10.28515625" customWidth="1"/>
    <col min="3" max="3" width="7.85546875" customWidth="1"/>
    <col min="4" max="4" width="7.5703125" customWidth="1"/>
    <col min="5" max="12" width="7" customWidth="1"/>
  </cols>
  <sheetData>
    <row r="1" spans="1:14" ht="23.25" customHeight="1" thickBot="1" x14ac:dyDescent="0.3">
      <c r="A1" s="149" t="s">
        <v>120</v>
      </c>
      <c r="B1" s="149"/>
      <c r="C1" s="149"/>
      <c r="D1" s="149"/>
      <c r="E1" s="149"/>
      <c r="F1" s="149"/>
      <c r="G1" s="149"/>
      <c r="H1" s="149"/>
      <c r="I1" s="149"/>
      <c r="J1" s="46"/>
      <c r="K1" s="226"/>
      <c r="L1" s="310"/>
      <c r="M1" s="226"/>
      <c r="N1" s="226"/>
    </row>
    <row r="2" spans="1:14" ht="15" customHeight="1" x14ac:dyDescent="0.25">
      <c r="A2" s="163" t="str">
        <f>' Inf Conc'!A2</f>
        <v>City of Calistoga WWTP</v>
      </c>
      <c r="B2" s="164"/>
      <c r="C2" s="164"/>
      <c r="D2" s="164"/>
      <c r="E2" s="164"/>
      <c r="F2" s="164"/>
      <c r="G2" s="164"/>
      <c r="H2" s="164"/>
      <c r="I2" s="164"/>
      <c r="J2" s="164"/>
      <c r="K2" s="59"/>
      <c r="L2" s="309"/>
      <c r="M2" s="307"/>
      <c r="N2" s="60"/>
    </row>
    <row r="3" spans="1:14" ht="15.75" customHeight="1" thickBot="1" x14ac:dyDescent="0.3">
      <c r="A3" s="165" t="str">
        <f>' Inf Conc'!A3</f>
        <v>Warren Schenstrom, Water Systems Superintendent, 707 942 2847, wschenstrom@ci.calistoga.ca.us</v>
      </c>
      <c r="B3" s="166"/>
      <c r="C3" s="166"/>
      <c r="D3" s="166"/>
      <c r="E3" s="166"/>
      <c r="F3" s="166"/>
      <c r="G3" s="166"/>
      <c r="H3" s="166"/>
      <c r="I3" s="166"/>
      <c r="J3" s="167"/>
      <c r="K3" s="311"/>
      <c r="L3" s="312"/>
      <c r="M3" s="64"/>
      <c r="N3" s="65"/>
    </row>
    <row r="4" spans="1:14" s="16" customFormat="1" ht="19.5" thickBot="1" x14ac:dyDescent="0.35">
      <c r="B4" s="18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</row>
    <row r="5" spans="1:14" ht="39" x14ac:dyDescent="0.25">
      <c r="A5" s="31" t="s">
        <v>182</v>
      </c>
      <c r="B5" s="3" t="s">
        <v>0</v>
      </c>
      <c r="C5" s="335" t="s">
        <v>13</v>
      </c>
      <c r="D5" s="336"/>
      <c r="E5" s="88" t="s">
        <v>40</v>
      </c>
      <c r="F5" s="90" t="s">
        <v>42</v>
      </c>
      <c r="G5" s="90" t="s">
        <v>44</v>
      </c>
      <c r="H5" s="90" t="s">
        <v>57</v>
      </c>
      <c r="I5" s="90" t="s">
        <v>45</v>
      </c>
      <c r="J5" s="90" t="s">
        <v>47</v>
      </c>
      <c r="K5" s="90" t="s">
        <v>49</v>
      </c>
      <c r="L5" s="109" t="s">
        <v>50</v>
      </c>
    </row>
    <row r="6" spans="1:14" ht="32.25" customHeight="1" x14ac:dyDescent="0.25">
      <c r="A6" s="48"/>
      <c r="B6" s="7" t="s">
        <v>33</v>
      </c>
      <c r="C6" s="49" t="s">
        <v>14</v>
      </c>
      <c r="D6" s="50" t="s">
        <v>10</v>
      </c>
      <c r="E6" s="94"/>
      <c r="F6" s="91"/>
      <c r="G6" s="91"/>
      <c r="H6" s="91"/>
      <c r="I6" s="91"/>
      <c r="J6" s="91"/>
      <c r="K6" s="297" t="s">
        <v>70</v>
      </c>
      <c r="L6" s="93"/>
    </row>
    <row r="7" spans="1:14" x14ac:dyDescent="0.25">
      <c r="A7" s="118" t="str">
        <f>' Inf Conc'!A7</f>
        <v>Dry 2012</v>
      </c>
      <c r="B7" s="25">
        <f>' Inf Conc'!B7</f>
        <v>41107</v>
      </c>
      <c r="C7" s="118">
        <f>' Inf Conc'!C7</f>
        <v>0.30499999999999999</v>
      </c>
      <c r="D7" s="118">
        <f>' Inf Conc'!D7</f>
        <v>0.55100000000000005</v>
      </c>
      <c r="E7" s="142">
        <f>IF(OR(' Inf Conc'!E7="",' Inf Conc'!E7=0)," ",' Inf Conc'!$C7*' Inf Conc'!E7*3.78)</f>
        <v>39.429180000000002</v>
      </c>
      <c r="F7" s="142">
        <f>IF(' Inf Conc'!F7="", " ", ' Inf Conc'!$C7*' Inf Conc'!F7*3.78)</f>
        <v>39.198599999999992</v>
      </c>
      <c r="G7" s="142">
        <f>IF(' Inf Conc'!G7="", " ", ' Inf Conc'!$C7*' Inf Conc'!G7*3.78)</f>
        <v>0.11528999999999999</v>
      </c>
      <c r="H7" s="142">
        <f>IF(' Inf Conc'!H7="", " ", ' Inf Conc'!$C7*' Inf Conc'!H7*3.78)</f>
        <v>0.11528999999999999</v>
      </c>
      <c r="I7" s="142">
        <f>IF(' Inf Conc'!I7="", " ", ' Inf Conc'!$C7*' Inf Conc'!I7*3.78)</f>
        <v>31.128299999999996</v>
      </c>
      <c r="J7" s="142">
        <f>IF(' Inf Conc'!J7="", " ", ' Inf Conc'!$C7*' Inf Conc'!J7*3.78)</f>
        <v>5.4186299999999994</v>
      </c>
      <c r="K7" s="142">
        <f>IF(' Inf Conc'!K7="", " ", ' Inf Conc'!$D7*' Inf Conc'!K7*3.78)</f>
        <v>7.2897299999999996</v>
      </c>
      <c r="L7" s="142">
        <f>IF(' Inf Conc'!L7="", " ", ' Inf Conc'!$C7*' Inf Conc'!L7*3.78)</f>
        <v>195.99299999999999</v>
      </c>
    </row>
    <row r="8" spans="1:14" x14ac:dyDescent="0.25">
      <c r="A8" s="118" t="str">
        <f>' Inf Conc'!A8</f>
        <v>Wet 2012/13</v>
      </c>
      <c r="B8" s="25">
        <f>' Inf Conc'!B8</f>
        <v>41255</v>
      </c>
      <c r="C8" s="118">
        <f>' Inf Conc'!C8</f>
        <v>0.32500000000000001</v>
      </c>
      <c r="D8" s="118">
        <f>' Inf Conc'!D8</f>
        <v>0.61399999999999999</v>
      </c>
      <c r="E8" s="142">
        <f>IF(OR(' Inf Conc'!E8="",' Inf Conc'!E8=0)," ",' Inf Conc'!$C8*' Inf Conc'!E8*3.78)</f>
        <v>21.130200000000002</v>
      </c>
      <c r="F8" s="142">
        <f>IF(' Inf Conc'!F8="", " ", ' Inf Conc'!$C8*' Inf Conc'!F8*3.78)</f>
        <v>20.884499999999999</v>
      </c>
      <c r="G8" s="142">
        <f>IF(' Inf Conc'!G8="", " ", ' Inf Conc'!$C8*' Inf Conc'!G8*3.78)</f>
        <v>0.12285</v>
      </c>
      <c r="H8" s="142">
        <f>IF(' Inf Conc'!H8="", " ", ' Inf Conc'!$C8*' Inf Conc'!H8*3.78)</f>
        <v>0.12285</v>
      </c>
      <c r="I8" s="142">
        <f>IF(' Inf Conc'!I8="", " ", ' Inf Conc'!$C8*' Inf Conc'!I8*3.78)</f>
        <v>18.427499999999998</v>
      </c>
      <c r="J8" s="142">
        <f>IF(' Inf Conc'!J8="", " ", ' Inf Conc'!$C8*' Inf Conc'!J8*3.78)</f>
        <v>3.8083499999999999</v>
      </c>
      <c r="K8" s="142">
        <f>IF(' Inf Conc'!K8="", " ", ' Inf Conc'!$D8*' Inf Conc'!K8*3.78)</f>
        <v>4.4097479999999996</v>
      </c>
      <c r="L8" s="142">
        <f>IF(' Inf Conc'!L8="", " ", ' Inf Conc'!$C8*' Inf Conc'!L8*3.78)</f>
        <v>108.108</v>
      </c>
    </row>
    <row r="9" spans="1:14" x14ac:dyDescent="0.25">
      <c r="A9" s="118">
        <f>' Inf Conc'!A9</f>
        <v>0</v>
      </c>
      <c r="B9" s="25">
        <f>' Inf Conc'!B9</f>
        <v>0</v>
      </c>
      <c r="C9" s="118">
        <f>' Inf Conc'!C9</f>
        <v>0</v>
      </c>
      <c r="D9" s="118">
        <f>' Inf Conc'!D9</f>
        <v>0</v>
      </c>
      <c r="E9" s="142" t="str">
        <f>IF(OR(' Inf Conc'!E9="",' Inf Conc'!E9=0)," ",' Inf Conc'!$C9*' Inf Conc'!E9*3.78)</f>
        <v xml:space="preserve"> </v>
      </c>
      <c r="F9" s="142" t="str">
        <f>IF(' Inf Conc'!F9="", " ", ' Inf Conc'!$C9*' Inf Conc'!F9*3.78)</f>
        <v xml:space="preserve"> </v>
      </c>
      <c r="G9" s="142" t="str">
        <f>IF(' Inf Conc'!G9="", " ", ' Inf Conc'!$C9*' Inf Conc'!G9*3.78)</f>
        <v xml:space="preserve"> </v>
      </c>
      <c r="H9" s="142" t="str">
        <f>IF(' Inf Conc'!H9="", " ", ' Inf Conc'!$C9*' Inf Conc'!H9*3.78)</f>
        <v xml:space="preserve"> </v>
      </c>
      <c r="I9" s="142" t="str">
        <f>IF(' Inf Conc'!I9="", " ", ' Inf Conc'!$C9*' Inf Conc'!I9*3.78)</f>
        <v xml:space="preserve"> </v>
      </c>
      <c r="J9" s="142" t="str">
        <f>IF(' Inf Conc'!J9="", " ", ' Inf Conc'!$C9*' Inf Conc'!J9*3.78)</f>
        <v xml:space="preserve"> </v>
      </c>
      <c r="K9" s="142" t="str">
        <f>IF(' Inf Conc'!K9="", " ", ' Inf Conc'!$D9*' Inf Conc'!K9*3.78)</f>
        <v xml:space="preserve"> </v>
      </c>
      <c r="L9" s="142" t="str">
        <f>IF(' Inf Conc'!L9="", " ", ' Inf Conc'!$C9*' Inf Conc'!L9*3.78)</f>
        <v xml:space="preserve"> </v>
      </c>
    </row>
    <row r="10" spans="1:14" x14ac:dyDescent="0.25">
      <c r="A10" s="118">
        <f>' Inf Conc'!A10</f>
        <v>0</v>
      </c>
      <c r="B10" s="25">
        <f>' Inf Conc'!B10</f>
        <v>0</v>
      </c>
      <c r="C10" s="118">
        <f>' Inf Conc'!C10</f>
        <v>0</v>
      </c>
      <c r="D10" s="118">
        <f>' Inf Conc'!D10</f>
        <v>0</v>
      </c>
      <c r="E10" s="142" t="str">
        <f>IF(OR(' Inf Conc'!E10="",' Inf Conc'!E10=0)," ",' Inf Conc'!$C10*' Inf Conc'!E10*3.78)</f>
        <v xml:space="preserve"> </v>
      </c>
      <c r="F10" s="142" t="str">
        <f>IF(' Inf Conc'!F10="", " ", ' Inf Conc'!$C10*' Inf Conc'!F10*3.78)</f>
        <v xml:space="preserve"> </v>
      </c>
      <c r="G10" s="142" t="str">
        <f>IF(' Inf Conc'!G10="", " ", ' Inf Conc'!$C10*' Inf Conc'!G10*3.78)</f>
        <v xml:space="preserve"> </v>
      </c>
      <c r="H10" s="142" t="str">
        <f>IF(' Inf Conc'!H10="", " ", ' Inf Conc'!$C10*' Inf Conc'!H10*3.78)</f>
        <v xml:space="preserve"> </v>
      </c>
      <c r="I10" s="142" t="str">
        <f>IF(' Inf Conc'!I10="", " ", ' Inf Conc'!$C10*' Inf Conc'!I10*3.78)</f>
        <v xml:space="preserve"> </v>
      </c>
      <c r="J10" s="142" t="str">
        <f>IF(' Inf Conc'!J10="", " ", ' Inf Conc'!$C10*' Inf Conc'!J10*3.78)</f>
        <v xml:space="preserve"> </v>
      </c>
      <c r="K10" s="142" t="str">
        <f>IF(' Inf Conc'!K10="", " ", ' Inf Conc'!$D10*' Inf Conc'!K10*3.78)</f>
        <v xml:space="preserve"> </v>
      </c>
      <c r="L10" s="142" t="str">
        <f>IF(' Inf Conc'!L10="", " ", ' Inf Conc'!$C10*' Inf Conc'!L10*3.78)</f>
        <v xml:space="preserve"> </v>
      </c>
    </row>
    <row r="11" spans="1:14" x14ac:dyDescent="0.25">
      <c r="A11" s="118">
        <f>' Inf Conc'!A11</f>
        <v>0</v>
      </c>
      <c r="B11" s="25">
        <f>' Inf Conc'!B11</f>
        <v>0</v>
      </c>
      <c r="C11" s="118">
        <f>' Inf Conc'!C11</f>
        <v>0</v>
      </c>
      <c r="D11" s="118">
        <f>' Inf Conc'!D11</f>
        <v>0</v>
      </c>
      <c r="E11" s="142" t="str">
        <f>IF(OR(' Inf Conc'!E11="",' Inf Conc'!E11=0)," ",' Inf Conc'!$C11*' Inf Conc'!E11*3.78)</f>
        <v xml:space="preserve"> </v>
      </c>
      <c r="F11" s="142" t="str">
        <f>IF(' Inf Conc'!F11="", " ", ' Inf Conc'!$C11*' Inf Conc'!F11*3.78)</f>
        <v xml:space="preserve"> </v>
      </c>
      <c r="G11" s="142" t="str">
        <f>IF(' Inf Conc'!G11="", " ", ' Inf Conc'!$C11*' Inf Conc'!G11*3.78)</f>
        <v xml:space="preserve"> </v>
      </c>
      <c r="H11" s="142" t="str">
        <f>IF(' Inf Conc'!H11="", " ", ' Inf Conc'!$C11*' Inf Conc'!H11*3.78)</f>
        <v xml:space="preserve"> </v>
      </c>
      <c r="I11" s="142" t="str">
        <f>IF(' Inf Conc'!I11="", " ", ' Inf Conc'!$C11*' Inf Conc'!I11*3.78)</f>
        <v xml:space="preserve"> </v>
      </c>
      <c r="J11" s="142" t="str">
        <f>IF(' Inf Conc'!J11="", " ", ' Inf Conc'!$C11*' Inf Conc'!J11*3.78)</f>
        <v xml:space="preserve"> </v>
      </c>
      <c r="K11" s="142" t="str">
        <f>IF(' Inf Conc'!K11="", " ", ' Inf Conc'!$D11*' Inf Conc'!K11*3.78)</f>
        <v xml:space="preserve"> </v>
      </c>
      <c r="L11" s="142" t="str">
        <f>IF(' Inf Conc'!L11="", " ", ' Inf Conc'!$C11*' Inf Conc'!L11*3.78)</f>
        <v xml:space="preserve"> </v>
      </c>
    </row>
    <row r="12" spans="1:14" x14ac:dyDescent="0.25">
      <c r="A12" s="118">
        <f>' Inf Conc'!A12</f>
        <v>0</v>
      </c>
      <c r="B12" s="25">
        <f>' Inf Conc'!B12</f>
        <v>0</v>
      </c>
      <c r="C12" s="118">
        <f>' Inf Conc'!C12</f>
        <v>0</v>
      </c>
      <c r="D12" s="118">
        <f>' Inf Conc'!D12</f>
        <v>0</v>
      </c>
      <c r="E12" s="142" t="str">
        <f>IF(OR(' Inf Conc'!E12="",' Inf Conc'!E12=0)," ",' Inf Conc'!$C12*' Inf Conc'!E12*3.78)</f>
        <v xml:space="preserve"> </v>
      </c>
      <c r="F12" s="142" t="str">
        <f>IF(' Inf Conc'!F12="", " ", ' Inf Conc'!$C12*' Inf Conc'!F12*3.78)</f>
        <v xml:space="preserve"> </v>
      </c>
      <c r="G12" s="142" t="str">
        <f>IF(' Inf Conc'!G12="", " ", ' Inf Conc'!$C12*' Inf Conc'!G12*3.78)</f>
        <v xml:space="preserve"> </v>
      </c>
      <c r="H12" s="142" t="str">
        <f>IF(' Inf Conc'!H12="", " ", ' Inf Conc'!$C12*' Inf Conc'!H12*3.78)</f>
        <v xml:space="preserve"> </v>
      </c>
      <c r="I12" s="142" t="str">
        <f>IF(' Inf Conc'!I12="", " ", ' Inf Conc'!$C12*' Inf Conc'!I12*3.78)</f>
        <v xml:space="preserve"> </v>
      </c>
      <c r="J12" s="142" t="str">
        <f>IF(' Inf Conc'!J12="", " ", ' Inf Conc'!$C12*' Inf Conc'!J12*3.78)</f>
        <v xml:space="preserve"> </v>
      </c>
      <c r="K12" s="142" t="str">
        <f>IF(' Inf Conc'!K12="", " ", ' Inf Conc'!$D12*' Inf Conc'!K12*3.78)</f>
        <v xml:space="preserve"> </v>
      </c>
      <c r="L12" s="142" t="str">
        <f>IF(' Inf Conc'!L12="", " ", ' Inf Conc'!$C12*' Inf Conc'!L12*3.78)</f>
        <v xml:space="preserve"> </v>
      </c>
    </row>
    <row r="13" spans="1:14" x14ac:dyDescent="0.25">
      <c r="A13" s="118">
        <f>' Inf Conc'!A13</f>
        <v>0</v>
      </c>
      <c r="B13" s="25">
        <f>' Inf Conc'!B13</f>
        <v>0</v>
      </c>
      <c r="C13" s="118">
        <f>' Inf Conc'!C13</f>
        <v>0</v>
      </c>
      <c r="D13" s="118">
        <f>' Inf Conc'!D13</f>
        <v>0</v>
      </c>
      <c r="E13" s="142" t="str">
        <f>IF(OR(' Inf Conc'!E13="",' Inf Conc'!E13=0)," ",' Inf Conc'!$C13*' Inf Conc'!E13*3.78)</f>
        <v xml:space="preserve"> </v>
      </c>
      <c r="F13" s="142" t="str">
        <f>IF(' Inf Conc'!F13="", " ", ' Inf Conc'!$C13*' Inf Conc'!F13*3.78)</f>
        <v xml:space="preserve"> </v>
      </c>
      <c r="G13" s="142" t="str">
        <f>IF(' Inf Conc'!G13="", " ", ' Inf Conc'!$C13*' Inf Conc'!G13*3.78)</f>
        <v xml:space="preserve"> </v>
      </c>
      <c r="H13" s="142" t="str">
        <f>IF(' Inf Conc'!H13="", " ", ' Inf Conc'!$C13*' Inf Conc'!H13*3.78)</f>
        <v xml:space="preserve"> </v>
      </c>
      <c r="I13" s="142" t="str">
        <f>IF(' Inf Conc'!I13="", " ", ' Inf Conc'!$C13*' Inf Conc'!I13*3.78)</f>
        <v xml:space="preserve"> </v>
      </c>
      <c r="J13" s="142" t="str">
        <f>IF(' Inf Conc'!J13="", " ", ' Inf Conc'!$C13*' Inf Conc'!J13*3.78)</f>
        <v xml:space="preserve"> </v>
      </c>
      <c r="K13" s="142" t="str">
        <f>IF(' Inf Conc'!K13="", " ", ' Inf Conc'!$D13*' Inf Conc'!K13*3.78)</f>
        <v xml:space="preserve"> </v>
      </c>
      <c r="L13" s="142" t="str">
        <f>IF(' Inf Conc'!L13="", " ", ' Inf Conc'!$C13*' Inf Conc'!L13*3.78)</f>
        <v xml:space="preserve"> </v>
      </c>
    </row>
    <row r="14" spans="1:14" x14ac:dyDescent="0.25">
      <c r="A14" s="118">
        <f>' Inf Conc'!A14</f>
        <v>0</v>
      </c>
      <c r="B14" s="25">
        <f>' Inf Conc'!B14</f>
        <v>0</v>
      </c>
      <c r="C14" s="118">
        <f>' Inf Conc'!C14</f>
        <v>0</v>
      </c>
      <c r="D14" s="118">
        <f>' Inf Conc'!D14</f>
        <v>0</v>
      </c>
      <c r="E14" s="142" t="str">
        <f>IF(OR(' Inf Conc'!E14="",' Inf Conc'!E14=0)," ",' Inf Conc'!$C14*' Inf Conc'!E14*3.78)</f>
        <v xml:space="preserve"> </v>
      </c>
      <c r="F14" s="142" t="str">
        <f>IF(' Inf Conc'!F14="", " ", ' Inf Conc'!$C14*' Inf Conc'!F14*3.78)</f>
        <v xml:space="preserve"> </v>
      </c>
      <c r="G14" s="142" t="str">
        <f>IF(' Inf Conc'!G14="", " ", ' Inf Conc'!$C14*' Inf Conc'!G14*3.78)</f>
        <v xml:space="preserve"> </v>
      </c>
      <c r="H14" s="142" t="str">
        <f>IF(' Inf Conc'!H14="", " ", ' Inf Conc'!$C14*' Inf Conc'!H14*3.78)</f>
        <v xml:space="preserve"> </v>
      </c>
      <c r="I14" s="142" t="str">
        <f>IF(' Inf Conc'!I14="", " ", ' Inf Conc'!$C14*' Inf Conc'!I14*3.78)</f>
        <v xml:space="preserve"> </v>
      </c>
      <c r="J14" s="142" t="str">
        <f>IF(' Inf Conc'!J14="", " ", ' Inf Conc'!$C14*' Inf Conc'!J14*3.78)</f>
        <v xml:space="preserve"> </v>
      </c>
      <c r="K14" s="142" t="str">
        <f>IF(' Inf Conc'!K14="", " ", ' Inf Conc'!$D14*' Inf Conc'!K14*3.78)</f>
        <v xml:space="preserve"> </v>
      </c>
      <c r="L14" s="142" t="str">
        <f>IF(' Inf Conc'!L14="", " ", ' Inf Conc'!$C14*' Inf Conc'!L14*3.78)</f>
        <v xml:space="preserve"> </v>
      </c>
    </row>
    <row r="15" spans="1:14" x14ac:dyDescent="0.25">
      <c r="A15" s="118">
        <f>' Inf Conc'!A15</f>
        <v>0</v>
      </c>
      <c r="B15" s="25">
        <f>' Inf Conc'!B15</f>
        <v>0</v>
      </c>
      <c r="C15" s="118">
        <f>' Inf Conc'!C15</f>
        <v>0</v>
      </c>
      <c r="D15" s="118">
        <f>' Inf Conc'!D15</f>
        <v>0</v>
      </c>
      <c r="E15" s="142" t="str">
        <f>IF(OR(' Inf Conc'!E15="",' Inf Conc'!E15=0)," ",' Inf Conc'!$C15*' Inf Conc'!E15*3.78)</f>
        <v xml:space="preserve"> </v>
      </c>
      <c r="F15" s="142" t="str">
        <f>IF(' Inf Conc'!F15="", " ", ' Inf Conc'!$C15*' Inf Conc'!F15*3.78)</f>
        <v xml:space="preserve"> </v>
      </c>
      <c r="G15" s="142" t="str">
        <f>IF(' Inf Conc'!G15="", " ", ' Inf Conc'!$C15*' Inf Conc'!G15*3.78)</f>
        <v xml:space="preserve"> </v>
      </c>
      <c r="H15" s="142" t="str">
        <f>IF(' Inf Conc'!H15="", " ", ' Inf Conc'!$C15*' Inf Conc'!H15*3.78)</f>
        <v xml:space="preserve"> </v>
      </c>
      <c r="I15" s="142" t="str">
        <f>IF(' Inf Conc'!I15="", " ", ' Inf Conc'!$C15*' Inf Conc'!I15*3.78)</f>
        <v xml:space="preserve"> </v>
      </c>
      <c r="J15" s="142" t="str">
        <f>IF(' Inf Conc'!J15="", " ", ' Inf Conc'!$C15*' Inf Conc'!J15*3.78)</f>
        <v xml:space="preserve"> </v>
      </c>
      <c r="K15" s="142" t="str">
        <f>IF(' Inf Conc'!K15="", " ", ' Inf Conc'!$D15*' Inf Conc'!K15*3.78)</f>
        <v xml:space="preserve"> </v>
      </c>
      <c r="L15" s="142" t="str">
        <f>IF(' Inf Conc'!L15="", " ", ' Inf Conc'!$C15*' Inf Conc'!L15*3.78)</f>
        <v xml:space="preserve"> </v>
      </c>
    </row>
    <row r="16" spans="1:14" x14ac:dyDescent="0.25">
      <c r="A16" s="118">
        <f>' Inf Conc'!A16</f>
        <v>0</v>
      </c>
      <c r="B16" s="25">
        <f>' Inf Conc'!B16</f>
        <v>0</v>
      </c>
      <c r="C16" s="118">
        <f>' Inf Conc'!C16</f>
        <v>0</v>
      </c>
      <c r="D16" s="118">
        <f>' Inf Conc'!D16</f>
        <v>0</v>
      </c>
      <c r="E16" s="142" t="str">
        <f>IF(OR(' Inf Conc'!E16="",' Inf Conc'!E16=0)," ",' Inf Conc'!$C16*' Inf Conc'!E16*3.78)</f>
        <v xml:space="preserve"> </v>
      </c>
      <c r="F16" s="142" t="str">
        <f>IF(' Inf Conc'!F16="", " ", ' Inf Conc'!$C16*' Inf Conc'!F16*3.78)</f>
        <v xml:space="preserve"> </v>
      </c>
      <c r="G16" s="142" t="str">
        <f>IF(' Inf Conc'!G16="", " ", ' Inf Conc'!$C16*' Inf Conc'!G16*3.78)</f>
        <v xml:space="preserve"> </v>
      </c>
      <c r="H16" s="142" t="str">
        <f>IF(' Inf Conc'!H16="", " ", ' Inf Conc'!$C16*' Inf Conc'!H16*3.78)</f>
        <v xml:space="preserve"> </v>
      </c>
      <c r="I16" s="142" t="str">
        <f>IF(' Inf Conc'!I16="", " ", ' Inf Conc'!$C16*' Inf Conc'!I16*3.78)</f>
        <v xml:space="preserve"> </v>
      </c>
      <c r="J16" s="142" t="str">
        <f>IF(' Inf Conc'!J16="", " ", ' Inf Conc'!$C16*' Inf Conc'!J16*3.78)</f>
        <v xml:space="preserve"> </v>
      </c>
      <c r="K16" s="142" t="str">
        <f>IF(' Inf Conc'!K16="", " ", ' Inf Conc'!$D16*' Inf Conc'!K16*3.78)</f>
        <v xml:space="preserve"> </v>
      </c>
      <c r="L16" s="142" t="str">
        <f>IF(' Inf Conc'!L16="", " ", ' Inf Conc'!$C16*' Inf Conc'!L16*3.78)</f>
        <v xml:space="preserve"> </v>
      </c>
    </row>
    <row r="17" spans="1:18" x14ac:dyDescent="0.25">
      <c r="A17" s="118">
        <f>' Inf Conc'!A17</f>
        <v>0</v>
      </c>
      <c r="B17" s="25">
        <f>' Inf Conc'!B17</f>
        <v>0</v>
      </c>
      <c r="C17" s="118">
        <f>' Inf Conc'!C17</f>
        <v>0</v>
      </c>
      <c r="D17" s="118">
        <f>' Inf Conc'!D17</f>
        <v>0</v>
      </c>
      <c r="E17" s="142" t="str">
        <f>IF(OR(' Inf Conc'!E17="",' Inf Conc'!E17=0)," ",' Inf Conc'!$C17*' Inf Conc'!E17*3.78)</f>
        <v xml:space="preserve"> </v>
      </c>
      <c r="F17" s="142" t="str">
        <f>IF(' Inf Conc'!F17="", " ", ' Inf Conc'!$C17*' Inf Conc'!F17*3.78)</f>
        <v xml:space="preserve"> </v>
      </c>
      <c r="G17" s="142" t="str">
        <f>IF(' Inf Conc'!G17="", " ", ' Inf Conc'!$C17*' Inf Conc'!G17*3.78)</f>
        <v xml:space="preserve"> </v>
      </c>
      <c r="H17" s="142" t="str">
        <f>IF(' Inf Conc'!H17="", " ", ' Inf Conc'!$C17*' Inf Conc'!H17*3.78)</f>
        <v xml:space="preserve"> </v>
      </c>
      <c r="I17" s="142" t="str">
        <f>IF(' Inf Conc'!I17="", " ", ' Inf Conc'!$C17*' Inf Conc'!I17*3.78)</f>
        <v xml:space="preserve"> </v>
      </c>
      <c r="J17" s="142" t="str">
        <f>IF(' Inf Conc'!J17="", " ", ' Inf Conc'!$C17*' Inf Conc'!J17*3.78)</f>
        <v xml:space="preserve"> </v>
      </c>
      <c r="K17" s="142" t="str">
        <f>IF(' Inf Conc'!K17="", " ", ' Inf Conc'!$D17*' Inf Conc'!K17*3.78)</f>
        <v xml:space="preserve"> </v>
      </c>
      <c r="L17" s="142" t="str">
        <f>IF(' Inf Conc'!L17="", " ", ' Inf Conc'!$C17*' Inf Conc'!L17*3.78)</f>
        <v xml:space="preserve"> </v>
      </c>
    </row>
    <row r="18" spans="1:18" x14ac:dyDescent="0.25">
      <c r="A18" s="118">
        <f>' Inf Conc'!A18</f>
        <v>0</v>
      </c>
      <c r="B18" s="25">
        <f>' Inf Conc'!B18</f>
        <v>0</v>
      </c>
      <c r="C18" s="118">
        <f>' Inf Conc'!C18</f>
        <v>0</v>
      </c>
      <c r="D18" s="118">
        <f>' Inf Conc'!D18</f>
        <v>0</v>
      </c>
      <c r="E18" s="142" t="str">
        <f>IF(OR(' Inf Conc'!E18="",' Inf Conc'!E18=0)," ",' Inf Conc'!$C18*' Inf Conc'!E18*3.78)</f>
        <v xml:space="preserve"> </v>
      </c>
      <c r="F18" s="142" t="str">
        <f>IF(' Inf Conc'!F18="", " ", ' Inf Conc'!$C18*' Inf Conc'!F18*3.78)</f>
        <v xml:space="preserve"> </v>
      </c>
      <c r="G18" s="142" t="str">
        <f>IF(' Inf Conc'!G18="", " ", ' Inf Conc'!$C18*' Inf Conc'!G18*3.78)</f>
        <v xml:space="preserve"> </v>
      </c>
      <c r="H18" s="142" t="str">
        <f>IF(' Inf Conc'!H18="", " ", ' Inf Conc'!$C18*' Inf Conc'!H18*3.78)</f>
        <v xml:space="preserve"> </v>
      </c>
      <c r="I18" s="142" t="str">
        <f>IF(' Inf Conc'!I18="", " ", ' Inf Conc'!$C18*' Inf Conc'!I18*3.78)</f>
        <v xml:space="preserve"> </v>
      </c>
      <c r="J18" s="142" t="str">
        <f>IF(' Inf Conc'!J18="", " ", ' Inf Conc'!$C18*' Inf Conc'!J18*3.78)</f>
        <v xml:space="preserve"> </v>
      </c>
      <c r="K18" s="142" t="str">
        <f>IF(' Inf Conc'!K18="", " ", ' Inf Conc'!$D18*' Inf Conc'!K18*3.78)</f>
        <v xml:space="preserve"> </v>
      </c>
      <c r="L18" s="142" t="str">
        <f>IF(' Inf Conc'!L18="", " ", ' Inf Conc'!$C18*' Inf Conc'!L18*3.78)</f>
        <v xml:space="preserve"> </v>
      </c>
    </row>
    <row r="19" spans="1:18" x14ac:dyDescent="0.25">
      <c r="A19" s="118">
        <f>' Inf Conc'!A19</f>
        <v>0</v>
      </c>
      <c r="B19" s="25">
        <f>' Inf Conc'!B19</f>
        <v>0</v>
      </c>
      <c r="C19" s="118">
        <f>' Inf Conc'!C19</f>
        <v>0</v>
      </c>
      <c r="D19" s="118">
        <f>' Inf Conc'!D19</f>
        <v>0</v>
      </c>
      <c r="E19" s="142" t="str">
        <f>IF(OR(' Inf Conc'!E19="",' Inf Conc'!E19=0)," ",' Inf Conc'!$C19*' Inf Conc'!E19*3.78)</f>
        <v xml:space="preserve"> </v>
      </c>
      <c r="F19" s="142" t="str">
        <f>IF(' Inf Conc'!F19="", " ", ' Inf Conc'!$C19*' Inf Conc'!F19*3.78)</f>
        <v xml:space="preserve"> </v>
      </c>
      <c r="G19" s="142" t="str">
        <f>IF(' Inf Conc'!G19="", " ", ' Inf Conc'!$C19*' Inf Conc'!G19*3.78)</f>
        <v xml:space="preserve"> </v>
      </c>
      <c r="H19" s="142" t="str">
        <f>IF(' Inf Conc'!H19="", " ", ' Inf Conc'!$C19*' Inf Conc'!H19*3.78)</f>
        <v xml:space="preserve"> </v>
      </c>
      <c r="I19" s="142" t="str">
        <f>IF(' Inf Conc'!I19="", " ", ' Inf Conc'!$C19*' Inf Conc'!I19*3.78)</f>
        <v xml:space="preserve"> </v>
      </c>
      <c r="J19" s="142" t="str">
        <f>IF(' Inf Conc'!J19="", " ", ' Inf Conc'!$C19*' Inf Conc'!J19*3.78)</f>
        <v xml:space="preserve"> </v>
      </c>
      <c r="K19" s="142" t="str">
        <f>IF(' Inf Conc'!K19="", " ", ' Inf Conc'!$D19*' Inf Conc'!K19*3.78)</f>
        <v xml:space="preserve"> </v>
      </c>
      <c r="L19" s="142" t="str">
        <f>IF(' Inf Conc'!L19="", " ", ' Inf Conc'!$C19*' Inf Conc'!L19*3.78)</f>
        <v xml:space="preserve"> </v>
      </c>
    </row>
    <row r="20" spans="1:18" x14ac:dyDescent="0.25">
      <c r="A20" s="118">
        <f>' Inf Conc'!A20</f>
        <v>0</v>
      </c>
      <c r="B20" s="25">
        <f>' Inf Conc'!B20</f>
        <v>0</v>
      </c>
      <c r="C20" s="118">
        <f>' Inf Conc'!C20</f>
        <v>0</v>
      </c>
      <c r="D20" s="118">
        <f>' Inf Conc'!D20</f>
        <v>0</v>
      </c>
      <c r="E20" s="142" t="str">
        <f>IF(OR(' Inf Conc'!E20="",' Inf Conc'!E20=0)," ",' Inf Conc'!$C20*' Inf Conc'!E20*3.78)</f>
        <v xml:space="preserve"> </v>
      </c>
      <c r="F20" s="142" t="str">
        <f>IF(' Inf Conc'!F20="", " ", ' Inf Conc'!$C20*' Inf Conc'!F20*3.78)</f>
        <v xml:space="preserve"> </v>
      </c>
      <c r="G20" s="142" t="str">
        <f>IF(' Inf Conc'!G20="", " ", ' Inf Conc'!$C20*' Inf Conc'!G20*3.78)</f>
        <v xml:space="preserve"> </v>
      </c>
      <c r="H20" s="142" t="str">
        <f>IF(' Inf Conc'!H20="", " ", ' Inf Conc'!$C20*' Inf Conc'!H20*3.78)</f>
        <v xml:space="preserve"> </v>
      </c>
      <c r="I20" s="142" t="str">
        <f>IF(' Inf Conc'!I20="", " ", ' Inf Conc'!$C20*' Inf Conc'!I20*3.78)</f>
        <v xml:space="preserve"> </v>
      </c>
      <c r="J20" s="142" t="str">
        <f>IF(' Inf Conc'!J20="", " ", ' Inf Conc'!$C20*' Inf Conc'!J20*3.78)</f>
        <v xml:space="preserve"> </v>
      </c>
      <c r="K20" s="142" t="str">
        <f>IF(' Inf Conc'!K20="", " ", ' Inf Conc'!$D20*' Inf Conc'!K20*3.78)</f>
        <v xml:space="preserve"> </v>
      </c>
      <c r="L20" s="142" t="str">
        <f>IF(' Inf Conc'!L20="", " ", ' Inf Conc'!$C20*' Inf Conc'!L20*3.78)</f>
        <v xml:space="preserve"> </v>
      </c>
    </row>
    <row r="21" spans="1:18" x14ac:dyDescent="0.25">
      <c r="A21" s="118">
        <f>' Inf Conc'!A21</f>
        <v>0</v>
      </c>
      <c r="B21" s="25">
        <f>' Inf Conc'!B21</f>
        <v>0</v>
      </c>
      <c r="C21" s="118">
        <f>' Inf Conc'!C21</f>
        <v>0</v>
      </c>
      <c r="D21" s="118">
        <f>' Inf Conc'!D21</f>
        <v>0</v>
      </c>
      <c r="E21" s="142" t="str">
        <f>IF(OR(' Inf Conc'!E21="",' Inf Conc'!E21=0)," ",' Inf Conc'!$C21*' Inf Conc'!E21*3.78)</f>
        <v xml:space="preserve"> </v>
      </c>
      <c r="F21" s="142" t="str">
        <f>IF(' Inf Conc'!F21="", " ", ' Inf Conc'!$C21*' Inf Conc'!F21*3.78)</f>
        <v xml:space="preserve"> </v>
      </c>
      <c r="G21" s="142" t="str">
        <f>IF(' Inf Conc'!G21="", " ", ' Inf Conc'!$C21*' Inf Conc'!G21*3.78)</f>
        <v xml:space="preserve"> </v>
      </c>
      <c r="H21" s="142" t="str">
        <f>IF(' Inf Conc'!H21="", " ", ' Inf Conc'!$C21*' Inf Conc'!H21*3.78)</f>
        <v xml:space="preserve"> </v>
      </c>
      <c r="I21" s="142" t="str">
        <f>IF(' Inf Conc'!I21="", " ", ' Inf Conc'!$C21*' Inf Conc'!I21*3.78)</f>
        <v xml:space="preserve"> </v>
      </c>
      <c r="J21" s="142" t="str">
        <f>IF(' Inf Conc'!J21="", " ", ' Inf Conc'!$C21*' Inf Conc'!J21*3.78)</f>
        <v xml:space="preserve"> </v>
      </c>
      <c r="K21" s="142" t="str">
        <f>IF(' Inf Conc'!K21="", " ", ' Inf Conc'!$D21*' Inf Conc'!K21*3.78)</f>
        <v xml:space="preserve"> </v>
      </c>
      <c r="L21" s="142" t="str">
        <f>IF(' Inf Conc'!L21="", " ", ' Inf Conc'!$C21*' Inf Conc'!L21*3.78)</f>
        <v xml:space="preserve"> </v>
      </c>
    </row>
    <row r="22" spans="1:18" x14ac:dyDescent="0.25">
      <c r="A22" s="118">
        <f>' Inf Conc'!A22</f>
        <v>0</v>
      </c>
      <c r="B22" s="25">
        <f>' Inf Conc'!B22</f>
        <v>0</v>
      </c>
      <c r="C22" s="118">
        <f>' Inf Conc'!C22</f>
        <v>0</v>
      </c>
      <c r="D22" s="118">
        <f>' Inf Conc'!D22</f>
        <v>0</v>
      </c>
      <c r="E22" s="142" t="str">
        <f>IF(OR(' Inf Conc'!E22="",' Inf Conc'!E22=0)," ",' Inf Conc'!$C22*' Inf Conc'!E22*3.78)</f>
        <v xml:space="preserve"> </v>
      </c>
      <c r="F22" s="142" t="str">
        <f>IF(' Inf Conc'!F22="", " ", ' Inf Conc'!$C22*' Inf Conc'!F22*3.78)</f>
        <v xml:space="preserve"> </v>
      </c>
      <c r="G22" s="142" t="str">
        <f>IF(' Inf Conc'!G22="", " ", ' Inf Conc'!$C22*' Inf Conc'!G22*3.78)</f>
        <v xml:space="preserve"> </v>
      </c>
      <c r="H22" s="142" t="str">
        <f>IF(' Inf Conc'!H22="", " ", ' Inf Conc'!$C22*' Inf Conc'!H22*3.78)</f>
        <v xml:space="preserve"> </v>
      </c>
      <c r="I22" s="142" t="str">
        <f>IF(' Inf Conc'!I22="", " ", ' Inf Conc'!$C22*' Inf Conc'!I22*3.78)</f>
        <v xml:space="preserve"> </v>
      </c>
      <c r="J22" s="142" t="str">
        <f>IF(' Inf Conc'!J22="", " ", ' Inf Conc'!$C22*' Inf Conc'!J22*3.78)</f>
        <v xml:space="preserve"> </v>
      </c>
      <c r="K22" s="142" t="str">
        <f>IF(' Inf Conc'!K22="", " ", ' Inf Conc'!$D22*' Inf Conc'!K22*3.78)</f>
        <v xml:space="preserve"> </v>
      </c>
      <c r="L22" s="142" t="str">
        <f>IF(' Inf Conc'!L22="", " ", ' Inf Conc'!$C22*' Inf Conc'!L22*3.78)</f>
        <v xml:space="preserve"> </v>
      </c>
    </row>
    <row r="23" spans="1:18" x14ac:dyDescent="0.25">
      <c r="A23" s="118">
        <f>' Inf Conc'!A23</f>
        <v>0</v>
      </c>
      <c r="B23" s="25">
        <f>' Inf Conc'!B23</f>
        <v>0</v>
      </c>
      <c r="C23" s="118">
        <f>' Inf Conc'!C23</f>
        <v>0</v>
      </c>
      <c r="D23" s="118">
        <f>' Inf Conc'!D23</f>
        <v>0</v>
      </c>
      <c r="E23" s="142" t="str">
        <f>IF(OR(' Inf Conc'!E23="",' Inf Conc'!E23=0)," ",' Inf Conc'!$C23*' Inf Conc'!E23*3.78)</f>
        <v xml:space="preserve"> </v>
      </c>
      <c r="F23" s="142" t="str">
        <f>IF(' Inf Conc'!F23="", " ", ' Inf Conc'!$C23*' Inf Conc'!F23*3.78)</f>
        <v xml:space="preserve"> </v>
      </c>
      <c r="G23" s="142" t="str">
        <f>IF(' Inf Conc'!G23="", " ", ' Inf Conc'!$C23*' Inf Conc'!G23*3.78)</f>
        <v xml:space="preserve"> </v>
      </c>
      <c r="H23" s="142" t="str">
        <f>IF(' Inf Conc'!H23="", " ", ' Inf Conc'!$C23*' Inf Conc'!H23*3.78)</f>
        <v xml:space="preserve"> </v>
      </c>
      <c r="I23" s="142" t="str">
        <f>IF(' Inf Conc'!I23="", " ", ' Inf Conc'!$C23*' Inf Conc'!I23*3.78)</f>
        <v xml:space="preserve"> </v>
      </c>
      <c r="J23" s="142" t="str">
        <f>IF(' Inf Conc'!J23="", " ", ' Inf Conc'!$C23*' Inf Conc'!J23*3.78)</f>
        <v xml:space="preserve"> </v>
      </c>
      <c r="K23" s="142" t="str">
        <f>IF(' Inf Conc'!K23="", " ", ' Inf Conc'!$D23*' Inf Conc'!K23*3.78)</f>
        <v xml:space="preserve"> </v>
      </c>
      <c r="L23" s="142" t="str">
        <f>IF(' Inf Conc'!L23="", " ", ' Inf Conc'!$C23*' Inf Conc'!L23*3.78)</f>
        <v xml:space="preserve"> </v>
      </c>
    </row>
    <row r="24" spans="1:18" x14ac:dyDescent="0.25">
      <c r="A24" s="118">
        <f>' Inf Conc'!A24</f>
        <v>0</v>
      </c>
      <c r="B24" s="25">
        <f>' Inf Conc'!B24</f>
        <v>0</v>
      </c>
      <c r="C24" s="118">
        <f>' Inf Conc'!C24</f>
        <v>0</v>
      </c>
      <c r="D24" s="118">
        <f>' Inf Conc'!D24</f>
        <v>0</v>
      </c>
      <c r="E24" s="142" t="str">
        <f>IF(OR(' Inf Conc'!E24="",' Inf Conc'!E24=0)," ",' Inf Conc'!$C24*' Inf Conc'!E24*3.78)</f>
        <v xml:space="preserve"> </v>
      </c>
      <c r="F24" s="142" t="str">
        <f>IF(' Inf Conc'!F24="", " ", ' Inf Conc'!$C24*' Inf Conc'!F24*3.78)</f>
        <v xml:space="preserve"> </v>
      </c>
      <c r="G24" s="142" t="str">
        <f>IF(' Inf Conc'!G24="", " ", ' Inf Conc'!$C24*' Inf Conc'!G24*3.78)</f>
        <v xml:space="preserve"> </v>
      </c>
      <c r="H24" s="142" t="str">
        <f>IF(' Inf Conc'!H24="", " ", ' Inf Conc'!$C24*' Inf Conc'!H24*3.78)</f>
        <v xml:space="preserve"> </v>
      </c>
      <c r="I24" s="142" t="str">
        <f>IF(' Inf Conc'!I24="", " ", ' Inf Conc'!$C24*' Inf Conc'!I24*3.78)</f>
        <v xml:space="preserve"> </v>
      </c>
      <c r="J24" s="142" t="str">
        <f>IF(' Inf Conc'!J24="", " ", ' Inf Conc'!$C24*' Inf Conc'!J24*3.78)</f>
        <v xml:space="preserve"> </v>
      </c>
      <c r="K24" s="142" t="str">
        <f>IF(' Inf Conc'!K24="", " ", ' Inf Conc'!$D24*' Inf Conc'!K24*3.78)</f>
        <v xml:space="preserve"> </v>
      </c>
      <c r="L24" s="142" t="str">
        <f>IF(' Inf Conc'!L24="", " ", ' Inf Conc'!$C24*' Inf Conc'!L24*3.78)</f>
        <v xml:space="preserve"> </v>
      </c>
    </row>
    <row r="25" spans="1:18" x14ac:dyDescent="0.25">
      <c r="A25" s="118">
        <f>' Inf Conc'!A25</f>
        <v>0</v>
      </c>
      <c r="B25" s="25">
        <f>' Inf Conc'!B25</f>
        <v>0</v>
      </c>
      <c r="C25" s="118">
        <f>' Inf Conc'!C25</f>
        <v>0</v>
      </c>
      <c r="D25" s="118">
        <f>' Inf Conc'!D25</f>
        <v>0</v>
      </c>
      <c r="E25" s="142" t="str">
        <f>IF(OR(' Inf Conc'!E25="",' Inf Conc'!E25=0)," ",' Inf Conc'!$C25*' Inf Conc'!E25*3.78)</f>
        <v xml:space="preserve"> </v>
      </c>
      <c r="F25" s="142" t="str">
        <f>IF(' Inf Conc'!F25="", " ", ' Inf Conc'!$C25*' Inf Conc'!F25*3.78)</f>
        <v xml:space="preserve"> </v>
      </c>
      <c r="G25" s="142" t="str">
        <f>IF(' Inf Conc'!G25="", " ", ' Inf Conc'!$C25*' Inf Conc'!G25*3.78)</f>
        <v xml:space="preserve"> </v>
      </c>
      <c r="H25" s="142" t="str">
        <f>IF(' Inf Conc'!H25="", " ", ' Inf Conc'!$C25*' Inf Conc'!H25*3.78)</f>
        <v xml:space="preserve"> </v>
      </c>
      <c r="I25" s="142" t="str">
        <f>IF(' Inf Conc'!I25="", " ", ' Inf Conc'!$C25*' Inf Conc'!I25*3.78)</f>
        <v xml:space="preserve"> </v>
      </c>
      <c r="J25" s="142" t="str">
        <f>IF(' Inf Conc'!J25="", " ", ' Inf Conc'!$C25*' Inf Conc'!J25*3.78)</f>
        <v xml:space="preserve"> </v>
      </c>
      <c r="K25" s="142" t="str">
        <f>IF(' Inf Conc'!K25="", " ", ' Inf Conc'!$D25*' Inf Conc'!K25*3.78)</f>
        <v xml:space="preserve"> </v>
      </c>
      <c r="L25" s="142" t="str">
        <f>IF(' Inf Conc'!L25="", " ", ' Inf Conc'!$C25*' Inf Conc'!L25*3.78)</f>
        <v xml:space="preserve"> </v>
      </c>
    </row>
    <row r="26" spans="1:18" x14ac:dyDescent="0.25">
      <c r="A26" s="118">
        <f>' Inf Conc'!A26</f>
        <v>0</v>
      </c>
      <c r="B26" s="25">
        <f>' Inf Conc'!B26</f>
        <v>0</v>
      </c>
      <c r="C26" s="118">
        <f>' Inf Conc'!C26</f>
        <v>0</v>
      </c>
      <c r="D26" s="118">
        <f>' Inf Conc'!D26</f>
        <v>0</v>
      </c>
      <c r="E26" s="142" t="str">
        <f>IF(OR(' Inf Conc'!E26="",' Inf Conc'!E26=0)," ",' Inf Conc'!$C26*' Inf Conc'!E26*3.78)</f>
        <v xml:space="preserve"> </v>
      </c>
      <c r="F26" s="142" t="str">
        <f>IF(' Inf Conc'!F26="", " ", ' Inf Conc'!$C26*' Inf Conc'!F26*3.78)</f>
        <v xml:space="preserve"> </v>
      </c>
      <c r="G26" s="142" t="str">
        <f>IF(' Inf Conc'!G26="", " ", ' Inf Conc'!$C26*' Inf Conc'!G26*3.78)</f>
        <v xml:space="preserve"> </v>
      </c>
      <c r="H26" s="142" t="str">
        <f>IF(' Inf Conc'!H26="", " ", ' Inf Conc'!$C26*' Inf Conc'!H26*3.78)</f>
        <v xml:space="preserve"> </v>
      </c>
      <c r="I26" s="142" t="str">
        <f>IF(' Inf Conc'!I26="", " ", ' Inf Conc'!$C26*' Inf Conc'!I26*3.78)</f>
        <v xml:space="preserve"> </v>
      </c>
      <c r="J26" s="142" t="str">
        <f>IF(' Inf Conc'!J26="", " ", ' Inf Conc'!$C26*' Inf Conc'!J26*3.78)</f>
        <v xml:space="preserve"> </v>
      </c>
      <c r="K26" s="142" t="str">
        <f>IF(' Inf Conc'!K26="", " ", ' Inf Conc'!$D26*' Inf Conc'!K26*3.78)</f>
        <v xml:space="preserve"> </v>
      </c>
      <c r="L26" s="142" t="str">
        <f>IF(' Inf Conc'!L26="", " ", ' Inf Conc'!$C26*' Inf Conc'!L26*3.78)</f>
        <v xml:space="preserve"> </v>
      </c>
    </row>
    <row r="27" spans="1:18" ht="14.25" customHeight="1" thickBot="1" x14ac:dyDescent="0.3"/>
    <row r="28" spans="1:18" ht="15.75" x14ac:dyDescent="0.25">
      <c r="A28" s="256" t="s">
        <v>162</v>
      </c>
      <c r="B28" s="253"/>
      <c r="C28" s="253"/>
      <c r="D28" s="253"/>
      <c r="E28" s="253"/>
      <c r="F28" s="253"/>
      <c r="G28" s="253"/>
      <c r="H28" s="253"/>
      <c r="I28" s="253"/>
      <c r="J28" s="253"/>
      <c r="K28" s="59"/>
      <c r="L28" s="59"/>
      <c r="M28" s="59"/>
      <c r="N28" s="59"/>
      <c r="O28" s="59"/>
      <c r="P28" s="59"/>
      <c r="Q28" s="59"/>
      <c r="R28" s="60"/>
    </row>
    <row r="29" spans="1:18" x14ac:dyDescent="0.25">
      <c r="A29" s="254" t="s">
        <v>135</v>
      </c>
      <c r="B29" s="243"/>
      <c r="C29" s="243"/>
      <c r="D29" s="243"/>
      <c r="E29" s="243"/>
      <c r="F29" s="243"/>
      <c r="G29" s="243"/>
      <c r="H29" s="243"/>
      <c r="I29" s="243"/>
      <c r="J29" s="243"/>
      <c r="K29" s="43"/>
      <c r="L29" s="43"/>
      <c r="M29" s="43"/>
      <c r="N29" s="43"/>
      <c r="O29" s="43"/>
      <c r="P29" s="43"/>
      <c r="Q29" s="43"/>
      <c r="R29" s="62"/>
    </row>
    <row r="30" spans="1:18" x14ac:dyDescent="0.25">
      <c r="A30" s="254" t="s">
        <v>110</v>
      </c>
      <c r="B30" s="243"/>
      <c r="C30" s="243"/>
      <c r="D30" s="243"/>
      <c r="E30" s="243"/>
      <c r="F30" s="243"/>
      <c r="G30" s="243"/>
      <c r="H30" s="243"/>
      <c r="I30" s="243"/>
      <c r="J30" s="243"/>
      <c r="K30" s="43"/>
      <c r="L30" s="43"/>
      <c r="M30" s="43"/>
      <c r="N30" s="43"/>
      <c r="O30" s="43"/>
      <c r="P30" s="43"/>
      <c r="Q30" s="43"/>
      <c r="R30" s="62"/>
    </row>
    <row r="31" spans="1:18" s="44" customFormat="1" x14ac:dyDescent="0.25">
      <c r="A31" s="254"/>
      <c r="B31" s="243"/>
      <c r="C31" s="243"/>
      <c r="D31" s="243"/>
      <c r="E31" s="243"/>
      <c r="F31" s="243"/>
      <c r="G31" s="243"/>
      <c r="H31" s="243"/>
      <c r="I31" s="243"/>
      <c r="J31" s="243"/>
      <c r="K31" s="43"/>
      <c r="L31" s="43"/>
      <c r="M31" s="43"/>
      <c r="N31" s="43"/>
      <c r="O31" s="43"/>
      <c r="P31" s="43"/>
      <c r="Q31" s="43"/>
      <c r="R31" s="62"/>
    </row>
    <row r="32" spans="1:18" ht="14.25" customHeight="1" x14ac:dyDescent="0.25">
      <c r="A32" s="255" t="s">
        <v>101</v>
      </c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62"/>
    </row>
    <row r="33" spans="1:18" ht="14.25" customHeight="1" x14ac:dyDescent="0.25">
      <c r="A33" s="156" t="s">
        <v>171</v>
      </c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62"/>
    </row>
    <row r="34" spans="1:18" ht="14.25" customHeight="1" x14ac:dyDescent="0.25">
      <c r="A34" s="156" t="s">
        <v>172</v>
      </c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62"/>
    </row>
    <row r="35" spans="1:18" ht="14.25" customHeight="1" x14ac:dyDescent="0.25">
      <c r="A35" s="156" t="s">
        <v>109</v>
      </c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62"/>
    </row>
    <row r="36" spans="1:18" ht="14.25" customHeight="1" x14ac:dyDescent="0.25">
      <c r="A36" s="61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62"/>
    </row>
    <row r="37" spans="1:18" ht="14.25" customHeight="1" x14ac:dyDescent="0.25">
      <c r="A37" s="255" t="s">
        <v>170</v>
      </c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62"/>
    </row>
    <row r="38" spans="1:18" ht="14.25" customHeight="1" x14ac:dyDescent="0.25">
      <c r="A38" s="156" t="s">
        <v>175</v>
      </c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62"/>
    </row>
    <row r="39" spans="1:18" x14ac:dyDescent="0.25">
      <c r="A39" s="157" t="s">
        <v>174</v>
      </c>
      <c r="B39" s="158"/>
      <c r="C39" s="158"/>
      <c r="D39" s="158"/>
      <c r="E39" s="158"/>
      <c r="F39" s="158"/>
      <c r="G39" s="158"/>
      <c r="H39" s="158"/>
      <c r="I39" s="158"/>
      <c r="J39" s="158"/>
      <c r="K39" s="158"/>
      <c r="L39" s="158"/>
      <c r="M39" s="158"/>
      <c r="N39" s="158"/>
      <c r="O39" s="43"/>
      <c r="P39" s="43"/>
      <c r="Q39" s="43"/>
      <c r="R39" s="62"/>
    </row>
    <row r="40" spans="1:18" ht="15.75" thickBot="1" x14ac:dyDescent="0.3">
      <c r="A40" s="70" t="s">
        <v>173</v>
      </c>
      <c r="B40" s="71"/>
      <c r="C40" s="71"/>
      <c r="D40" s="71"/>
      <c r="E40" s="71"/>
      <c r="F40" s="71"/>
      <c r="G40" s="71"/>
      <c r="H40" s="71"/>
      <c r="I40" s="71"/>
      <c r="J40" s="71"/>
      <c r="K40" s="71"/>
      <c r="L40" s="71"/>
      <c r="M40" s="71"/>
      <c r="N40" s="71"/>
      <c r="O40" s="64"/>
      <c r="P40" s="64"/>
      <c r="Q40" s="64"/>
      <c r="R40" s="65"/>
    </row>
  </sheetData>
  <sheetProtection formatCells="0" formatColumns="0" formatRows="0" insertRows="0"/>
  <mergeCells count="1">
    <mergeCell ref="C5:D5"/>
  </mergeCells>
  <phoneticPr fontId="27" type="noConversion"/>
  <conditionalFormatting sqref="A7:L26">
    <cfRule type="containsBlanks" dxfId="508" priority="8">
      <formula>LEN(TRIM(A7))=0</formula>
    </cfRule>
  </conditionalFormatting>
  <conditionalFormatting sqref="E7:L26">
    <cfRule type="cellIs" dxfId="507" priority="3" operator="equal">
      <formula>0</formula>
    </cfRule>
    <cfRule type="containsErrors" dxfId="506" priority="9">
      <formula>ISERROR(E7)</formula>
    </cfRule>
  </conditionalFormatting>
  <pageMargins left="0.25" right="0.25" top="0.75" bottom="0.75" header="0.3" footer="0.3"/>
  <pageSetup scale="7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pageSetUpPr fitToPage="1"/>
  </sheetPr>
  <dimension ref="A1:U95"/>
  <sheetViews>
    <sheetView zoomScale="85" zoomScaleNormal="85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C7" sqref="C7:C10"/>
    </sheetView>
  </sheetViews>
  <sheetFormatPr defaultRowHeight="15" x14ac:dyDescent="0.25"/>
  <cols>
    <col min="1" max="1" width="12.42578125" customWidth="1"/>
    <col min="2" max="2" width="10.42578125" bestFit="1" customWidth="1"/>
    <col min="3" max="3" width="9.42578125" style="27" bestFit="1" customWidth="1"/>
    <col min="4" max="5" width="6.7109375" customWidth="1"/>
    <col min="6" max="6" width="7.28515625" customWidth="1"/>
    <col min="7" max="8" width="7.140625" customWidth="1"/>
    <col min="9" max="9" width="7.140625" style="79" customWidth="1"/>
    <col min="10" max="11" width="7.140625" style="80" customWidth="1"/>
    <col min="12" max="16" width="7.140625" customWidth="1"/>
    <col min="17" max="21" width="5.7109375" customWidth="1"/>
  </cols>
  <sheetData>
    <row r="1" spans="1:21" ht="24" thickBot="1" x14ac:dyDescent="0.4">
      <c r="A1" s="83" t="s">
        <v>94</v>
      </c>
      <c r="E1" s="83"/>
      <c r="F1" s="83"/>
      <c r="G1" s="83"/>
      <c r="H1" s="83"/>
      <c r="I1" s="83"/>
      <c r="J1" s="120"/>
      <c r="K1" s="314"/>
      <c r="L1" s="148"/>
      <c r="M1" s="148"/>
      <c r="N1" s="148"/>
      <c r="O1" s="45"/>
      <c r="P1" s="45"/>
      <c r="Q1" s="45"/>
      <c r="R1" s="45"/>
      <c r="S1" s="45"/>
      <c r="T1" s="45"/>
      <c r="U1" s="45"/>
    </row>
    <row r="2" spans="1:21" s="44" customFormat="1" ht="18.75" x14ac:dyDescent="0.3">
      <c r="A2" s="143" t="str">
        <f>' Inf Conc'!A2</f>
        <v>City of Calistoga WWTP</v>
      </c>
      <c r="B2" s="59"/>
      <c r="C2" s="59"/>
      <c r="D2" s="144"/>
      <c r="E2" s="144"/>
      <c r="F2" s="144"/>
      <c r="G2" s="144"/>
      <c r="H2" s="144"/>
      <c r="I2" s="144"/>
      <c r="J2" s="152"/>
      <c r="K2" s="313"/>
      <c r="L2" s="308"/>
      <c r="M2" s="308"/>
      <c r="N2" s="315"/>
      <c r="O2" s="19"/>
      <c r="P2" s="19"/>
      <c r="Q2" s="19"/>
      <c r="R2" s="19"/>
      <c r="S2" s="14"/>
    </row>
    <row r="3" spans="1:21" s="44" customFormat="1" ht="19.5" thickBot="1" x14ac:dyDescent="0.35">
      <c r="A3" s="145" t="str">
        <f>' Inf Conc'!A3</f>
        <v>Warren Schenstrom, Water Systems Superintendent, 707 942 2847, wschenstrom@ci.calistoga.ca.us</v>
      </c>
      <c r="B3" s="64"/>
      <c r="C3" s="64"/>
      <c r="D3" s="146"/>
      <c r="E3" s="146"/>
      <c r="F3" s="146"/>
      <c r="G3" s="146"/>
      <c r="H3" s="146"/>
      <c r="I3" s="146"/>
      <c r="J3" s="155"/>
      <c r="K3" s="153"/>
      <c r="L3" s="146"/>
      <c r="M3" s="146"/>
      <c r="N3" s="147"/>
      <c r="O3" s="19"/>
      <c r="P3" s="19"/>
      <c r="Q3" s="19"/>
      <c r="R3" s="19"/>
      <c r="S3" s="14"/>
    </row>
    <row r="4" spans="1:21" ht="19.5" thickBot="1" x14ac:dyDescent="0.35">
      <c r="C4" s="28"/>
      <c r="D4" s="30"/>
      <c r="E4" s="30"/>
      <c r="F4" s="30"/>
      <c r="G4" s="30"/>
      <c r="H4" s="30"/>
      <c r="I4" s="78"/>
      <c r="J4" s="126"/>
      <c r="K4" s="126"/>
      <c r="L4" s="30"/>
      <c r="M4" s="30"/>
      <c r="N4" s="30"/>
      <c r="O4" s="30"/>
      <c r="P4" s="30"/>
      <c r="Q4" s="30"/>
      <c r="R4" s="30"/>
    </row>
    <row r="5" spans="1:21" ht="39" x14ac:dyDescent="0.25">
      <c r="A5" s="31" t="s">
        <v>187</v>
      </c>
      <c r="B5" s="3" t="s">
        <v>0</v>
      </c>
      <c r="C5" s="15" t="s">
        <v>63</v>
      </c>
      <c r="D5" s="335" t="s">
        <v>13</v>
      </c>
      <c r="E5" s="336"/>
      <c r="F5" s="88" t="s">
        <v>51</v>
      </c>
      <c r="G5" s="89" t="s">
        <v>153</v>
      </c>
      <c r="H5" s="90" t="s">
        <v>52</v>
      </c>
      <c r="I5" s="95" t="s">
        <v>152</v>
      </c>
      <c r="J5" s="261" t="s">
        <v>151</v>
      </c>
      <c r="K5" s="261" t="s">
        <v>154</v>
      </c>
      <c r="L5" s="90" t="s">
        <v>53</v>
      </c>
      <c r="M5" s="90" t="s">
        <v>60</v>
      </c>
      <c r="N5" s="90" t="s">
        <v>54</v>
      </c>
      <c r="O5" s="90" t="s">
        <v>155</v>
      </c>
      <c r="P5" s="90" t="s">
        <v>176</v>
      </c>
      <c r="Q5" s="338" t="s">
        <v>178</v>
      </c>
      <c r="R5" s="338"/>
      <c r="S5" s="337" t="s">
        <v>179</v>
      </c>
      <c r="T5" s="337"/>
      <c r="U5" s="109" t="s">
        <v>56</v>
      </c>
    </row>
    <row r="6" spans="1:21" ht="28.5" x14ac:dyDescent="0.25">
      <c r="A6" s="48"/>
      <c r="B6" s="7" t="s">
        <v>33</v>
      </c>
      <c r="C6" s="21"/>
      <c r="D6" s="49" t="s">
        <v>14</v>
      </c>
      <c r="E6" s="50" t="s">
        <v>10</v>
      </c>
      <c r="F6" s="298" t="s">
        <v>37</v>
      </c>
      <c r="G6" s="299" t="s">
        <v>16</v>
      </c>
      <c r="H6" s="91"/>
      <c r="I6" s="96"/>
      <c r="J6" s="262"/>
      <c r="K6" s="262"/>
      <c r="L6" s="91"/>
      <c r="M6" s="91"/>
      <c r="N6" s="91"/>
      <c r="O6" s="91"/>
      <c r="P6" s="297" t="s">
        <v>93</v>
      </c>
      <c r="Q6" s="301" t="s">
        <v>11</v>
      </c>
      <c r="R6" s="92" t="s">
        <v>12</v>
      </c>
      <c r="S6" s="282" t="s">
        <v>11</v>
      </c>
      <c r="T6" s="282" t="s">
        <v>12</v>
      </c>
      <c r="U6" s="93"/>
    </row>
    <row r="7" spans="1:21" s="44" customFormat="1" ht="16.5" customHeight="1" x14ac:dyDescent="0.25">
      <c r="A7" s="283" t="s">
        <v>209</v>
      </c>
      <c r="B7" s="213">
        <v>41472</v>
      </c>
      <c r="C7" s="29" t="s">
        <v>213</v>
      </c>
      <c r="D7" s="221">
        <v>0.70799999999999996</v>
      </c>
      <c r="E7" s="221">
        <v>0.76700000000000002</v>
      </c>
      <c r="F7" s="135">
        <f t="shared" ref="F7:F11" si="0">SUM(H7,J7,K7)</f>
        <v>19.68</v>
      </c>
      <c r="G7" s="118">
        <f t="shared" ref="G7:G11" si="1">SUM(I7:K7)</f>
        <v>19.5</v>
      </c>
      <c r="H7" s="222">
        <v>0.65</v>
      </c>
      <c r="I7" s="221">
        <v>0.47</v>
      </c>
      <c r="J7" s="222">
        <v>19</v>
      </c>
      <c r="K7" s="221">
        <v>0.03</v>
      </c>
      <c r="L7" s="222">
        <v>0.14000000000000001</v>
      </c>
      <c r="M7" s="273"/>
      <c r="N7" s="222">
        <v>4</v>
      </c>
      <c r="O7" s="221">
        <v>3.2</v>
      </c>
      <c r="P7" s="222">
        <v>3.8</v>
      </c>
      <c r="Q7" s="221">
        <v>7.1</v>
      </c>
      <c r="R7" s="221">
        <v>7.7</v>
      </c>
      <c r="S7" s="222"/>
      <c r="T7" s="222">
        <v>25.4</v>
      </c>
      <c r="U7" s="284">
        <v>3</v>
      </c>
    </row>
    <row r="8" spans="1:21" s="44" customFormat="1" ht="16.5" customHeight="1" x14ac:dyDescent="0.25">
      <c r="A8" s="283" t="s">
        <v>210</v>
      </c>
      <c r="B8" s="213">
        <v>41247</v>
      </c>
      <c r="C8" s="29" t="s">
        <v>213</v>
      </c>
      <c r="D8" s="221">
        <v>1.7749999999999999</v>
      </c>
      <c r="E8" s="221">
        <v>1.7290000000000001</v>
      </c>
      <c r="F8" s="135">
        <f t="shared" si="0"/>
        <v>10.09</v>
      </c>
      <c r="G8" s="118">
        <f t="shared" si="1"/>
        <v>10.01</v>
      </c>
      <c r="H8" s="222">
        <v>0.56000000000000005</v>
      </c>
      <c r="I8" s="221">
        <v>0.48</v>
      </c>
      <c r="J8" s="222">
        <v>9.5</v>
      </c>
      <c r="K8" s="221">
        <v>0.03</v>
      </c>
      <c r="L8" s="222">
        <v>0.09</v>
      </c>
      <c r="M8" s="273"/>
      <c r="N8" s="222">
        <v>1.2</v>
      </c>
      <c r="O8" s="221">
        <v>1.1000000000000001</v>
      </c>
      <c r="P8" s="222">
        <v>1.1000000000000001</v>
      </c>
      <c r="Q8" s="221">
        <v>7.4</v>
      </c>
      <c r="R8" s="221">
        <v>7.6</v>
      </c>
      <c r="S8" s="222"/>
      <c r="T8" s="222">
        <v>16.600000000000001</v>
      </c>
      <c r="U8" s="284">
        <v>3</v>
      </c>
    </row>
    <row r="9" spans="1:21" s="44" customFormat="1" ht="16.5" customHeight="1" x14ac:dyDescent="0.25">
      <c r="A9" s="283" t="s">
        <v>211</v>
      </c>
      <c r="B9" s="213">
        <v>41255</v>
      </c>
      <c r="C9" s="29" t="s">
        <v>213</v>
      </c>
      <c r="D9" s="221">
        <v>1.5269999999999999</v>
      </c>
      <c r="E9" s="221">
        <v>1.575</v>
      </c>
      <c r="F9" s="135">
        <f t="shared" si="0"/>
        <v>15.4</v>
      </c>
      <c r="G9" s="118">
        <f t="shared" si="1"/>
        <v>15.6</v>
      </c>
      <c r="H9" s="222">
        <v>9.3000000000000007</v>
      </c>
      <c r="I9" s="221">
        <v>9.5</v>
      </c>
      <c r="J9" s="222">
        <v>4.4000000000000004</v>
      </c>
      <c r="K9" s="221">
        <v>1.7</v>
      </c>
      <c r="L9" s="222">
        <v>8.3000000000000007</v>
      </c>
      <c r="M9" s="273"/>
      <c r="N9" s="222">
        <v>1.7</v>
      </c>
      <c r="O9" s="221">
        <v>1.6</v>
      </c>
      <c r="P9" s="222">
        <v>1.7</v>
      </c>
      <c r="Q9" s="221">
        <v>7.4</v>
      </c>
      <c r="R9" s="221">
        <v>7.7</v>
      </c>
      <c r="S9" s="222"/>
      <c r="T9" s="222">
        <v>14.8</v>
      </c>
      <c r="U9" s="284">
        <v>3</v>
      </c>
    </row>
    <row r="10" spans="1:21" s="44" customFormat="1" ht="16.5" customHeight="1" x14ac:dyDescent="0.25">
      <c r="A10" s="283" t="s">
        <v>212</v>
      </c>
      <c r="B10" s="213">
        <v>41278</v>
      </c>
      <c r="C10" s="29" t="s">
        <v>214</v>
      </c>
      <c r="D10" s="221">
        <v>0.67300000000000004</v>
      </c>
      <c r="E10" s="221">
        <v>0.73199999999999998</v>
      </c>
      <c r="F10" s="135">
        <f t="shared" si="0"/>
        <v>14.88</v>
      </c>
      <c r="G10" s="118">
        <f t="shared" si="1"/>
        <v>15.88</v>
      </c>
      <c r="H10" s="222">
        <v>13</v>
      </c>
      <c r="I10" s="221">
        <v>14</v>
      </c>
      <c r="J10" s="222">
        <v>1.3</v>
      </c>
      <c r="K10" s="221">
        <v>0.57999999999999996</v>
      </c>
      <c r="L10" s="222">
        <v>12</v>
      </c>
      <c r="M10" s="273"/>
      <c r="N10" s="222">
        <v>1</v>
      </c>
      <c r="O10" s="221">
        <v>0.9</v>
      </c>
      <c r="P10" s="222">
        <v>0.67</v>
      </c>
      <c r="Q10" s="221">
        <v>7.3</v>
      </c>
      <c r="R10" s="221">
        <v>7.7</v>
      </c>
      <c r="S10" s="222"/>
      <c r="T10" s="222">
        <v>10</v>
      </c>
      <c r="U10" s="284">
        <v>3</v>
      </c>
    </row>
    <row r="11" spans="1:21" s="44" customFormat="1" ht="16.5" customHeight="1" x14ac:dyDescent="0.25">
      <c r="A11" s="283" t="s">
        <v>212</v>
      </c>
      <c r="B11" s="213">
        <v>41290</v>
      </c>
      <c r="C11" s="29" t="s">
        <v>213</v>
      </c>
      <c r="D11" s="221">
        <v>0.56000000000000005</v>
      </c>
      <c r="E11" s="221">
        <v>0.60399999999999998</v>
      </c>
      <c r="F11" s="135">
        <f t="shared" si="0"/>
        <v>19.399999999999999</v>
      </c>
      <c r="G11" s="118">
        <f t="shared" si="1"/>
        <v>19.399999999999999</v>
      </c>
      <c r="H11" s="222">
        <v>16</v>
      </c>
      <c r="I11" s="221">
        <v>16</v>
      </c>
      <c r="J11" s="222">
        <v>2</v>
      </c>
      <c r="K11" s="221">
        <v>1.4</v>
      </c>
      <c r="L11" s="222">
        <v>15</v>
      </c>
      <c r="M11" s="273"/>
      <c r="N11" s="222">
        <v>0.97</v>
      </c>
      <c r="O11" s="221">
        <v>0.88</v>
      </c>
      <c r="P11" s="222">
        <v>0.97</v>
      </c>
      <c r="Q11" s="221">
        <v>7.5</v>
      </c>
      <c r="R11" s="221">
        <v>7.6</v>
      </c>
      <c r="S11" s="222"/>
      <c r="T11" s="222">
        <v>8.1</v>
      </c>
      <c r="U11" s="284">
        <v>3</v>
      </c>
    </row>
    <row r="12" spans="1:21" s="44" customFormat="1" ht="16.5" customHeight="1" x14ac:dyDescent="0.25">
      <c r="A12" s="283"/>
      <c r="B12" s="213"/>
      <c r="C12" s="29"/>
      <c r="D12" s="221"/>
      <c r="E12" s="221"/>
      <c r="F12" s="135">
        <f t="shared" ref="F12:F27" si="2">SUM(H12,J12,K12)</f>
        <v>0</v>
      </c>
      <c r="G12" s="118">
        <f t="shared" ref="G12:G27" si="3">SUM(I12:K12)</f>
        <v>0</v>
      </c>
      <c r="H12" s="222"/>
      <c r="I12" s="221"/>
      <c r="J12" s="222"/>
      <c r="K12" s="221"/>
      <c r="L12" s="222"/>
      <c r="M12" s="273"/>
      <c r="N12" s="222"/>
      <c r="O12" s="221"/>
      <c r="P12" s="222"/>
      <c r="Q12" s="221"/>
      <c r="R12" s="221"/>
      <c r="S12" s="222"/>
      <c r="T12" s="222"/>
      <c r="U12" s="284"/>
    </row>
    <row r="13" spans="1:21" s="44" customFormat="1" ht="16.5" customHeight="1" x14ac:dyDescent="0.25">
      <c r="A13" s="283"/>
      <c r="B13" s="213"/>
      <c r="C13" s="29"/>
      <c r="D13" s="221"/>
      <c r="E13" s="221"/>
      <c r="F13" s="135">
        <f t="shared" si="2"/>
        <v>0</v>
      </c>
      <c r="G13" s="118">
        <f t="shared" si="3"/>
        <v>0</v>
      </c>
      <c r="H13" s="222"/>
      <c r="I13" s="221"/>
      <c r="J13" s="222"/>
      <c r="K13" s="221"/>
      <c r="L13" s="222"/>
      <c r="M13" s="273"/>
      <c r="N13" s="222"/>
      <c r="O13" s="221"/>
      <c r="P13" s="222"/>
      <c r="Q13" s="221"/>
      <c r="R13" s="221"/>
      <c r="S13" s="222"/>
      <c r="T13" s="222"/>
      <c r="U13" s="284"/>
    </row>
    <row r="14" spans="1:21" s="44" customFormat="1" ht="16.5" customHeight="1" x14ac:dyDescent="0.25">
      <c r="A14" s="283"/>
      <c r="B14" s="213"/>
      <c r="C14" s="29"/>
      <c r="D14" s="221"/>
      <c r="E14" s="221"/>
      <c r="F14" s="135">
        <f t="shared" si="2"/>
        <v>0</v>
      </c>
      <c r="G14" s="118">
        <f t="shared" si="3"/>
        <v>0</v>
      </c>
      <c r="H14" s="222"/>
      <c r="I14" s="221"/>
      <c r="J14" s="222"/>
      <c r="K14" s="221"/>
      <c r="L14" s="222"/>
      <c r="M14" s="273"/>
      <c r="N14" s="222"/>
      <c r="O14" s="221"/>
      <c r="P14" s="222"/>
      <c r="Q14" s="221"/>
      <c r="R14" s="221"/>
      <c r="S14" s="222"/>
      <c r="T14" s="222"/>
      <c r="U14" s="284"/>
    </row>
    <row r="15" spans="1:21" s="44" customFormat="1" ht="16.5" customHeight="1" x14ac:dyDescent="0.25">
      <c r="A15" s="283"/>
      <c r="B15" s="213"/>
      <c r="C15" s="29"/>
      <c r="D15" s="221"/>
      <c r="E15" s="221"/>
      <c r="F15" s="135">
        <f t="shared" si="2"/>
        <v>0</v>
      </c>
      <c r="G15" s="118">
        <f t="shared" si="3"/>
        <v>0</v>
      </c>
      <c r="H15" s="222"/>
      <c r="I15" s="221"/>
      <c r="J15" s="222"/>
      <c r="K15" s="221"/>
      <c r="L15" s="222"/>
      <c r="M15" s="273"/>
      <c r="N15" s="222"/>
      <c r="O15" s="221"/>
      <c r="P15" s="222"/>
      <c r="Q15" s="221"/>
      <c r="R15" s="221"/>
      <c r="S15" s="222"/>
      <c r="T15" s="222"/>
      <c r="U15" s="284"/>
    </row>
    <row r="16" spans="1:21" s="44" customFormat="1" ht="16.5" customHeight="1" x14ac:dyDescent="0.25">
      <c r="A16" s="283"/>
      <c r="B16" s="213"/>
      <c r="C16" s="29"/>
      <c r="D16" s="221"/>
      <c r="E16" s="221"/>
      <c r="F16" s="135">
        <f t="shared" si="2"/>
        <v>0</v>
      </c>
      <c r="G16" s="118">
        <f t="shared" si="3"/>
        <v>0</v>
      </c>
      <c r="H16" s="222"/>
      <c r="I16" s="221"/>
      <c r="J16" s="222"/>
      <c r="K16" s="221"/>
      <c r="L16" s="222"/>
      <c r="M16" s="273"/>
      <c r="N16" s="222"/>
      <c r="O16" s="221"/>
      <c r="P16" s="222"/>
      <c r="Q16" s="221"/>
      <c r="R16" s="221"/>
      <c r="S16" s="222"/>
      <c r="T16" s="222"/>
      <c r="U16" s="284"/>
    </row>
    <row r="17" spans="1:21" s="44" customFormat="1" ht="16.5" customHeight="1" x14ac:dyDescent="0.25">
      <c r="A17" s="283"/>
      <c r="B17" s="213"/>
      <c r="C17" s="29"/>
      <c r="D17" s="221"/>
      <c r="E17" s="221"/>
      <c r="F17" s="135">
        <f t="shared" si="2"/>
        <v>0</v>
      </c>
      <c r="G17" s="118">
        <f t="shared" si="3"/>
        <v>0</v>
      </c>
      <c r="H17" s="222"/>
      <c r="I17" s="221"/>
      <c r="J17" s="222"/>
      <c r="K17" s="221"/>
      <c r="L17" s="222"/>
      <c r="M17" s="273"/>
      <c r="N17" s="222"/>
      <c r="O17" s="221"/>
      <c r="P17" s="222"/>
      <c r="Q17" s="221"/>
      <c r="R17" s="221"/>
      <c r="S17" s="222"/>
      <c r="T17" s="222"/>
      <c r="U17" s="284"/>
    </row>
    <row r="18" spans="1:21" s="44" customFormat="1" ht="16.5" customHeight="1" x14ac:dyDescent="0.25">
      <c r="A18" s="283"/>
      <c r="B18" s="213"/>
      <c r="C18" s="29"/>
      <c r="D18" s="221"/>
      <c r="E18" s="221"/>
      <c r="F18" s="135">
        <f t="shared" si="2"/>
        <v>0</v>
      </c>
      <c r="G18" s="118">
        <f t="shared" si="3"/>
        <v>0</v>
      </c>
      <c r="H18" s="222"/>
      <c r="I18" s="221"/>
      <c r="J18" s="222"/>
      <c r="K18" s="221"/>
      <c r="L18" s="222"/>
      <c r="M18" s="273"/>
      <c r="N18" s="222"/>
      <c r="O18" s="221"/>
      <c r="P18" s="222"/>
      <c r="Q18" s="221"/>
      <c r="R18" s="221"/>
      <c r="S18" s="222"/>
      <c r="T18" s="222"/>
      <c r="U18" s="284"/>
    </row>
    <row r="19" spans="1:21" s="44" customFormat="1" ht="16.5" customHeight="1" x14ac:dyDescent="0.25">
      <c r="A19" s="283"/>
      <c r="B19" s="213"/>
      <c r="C19" s="29"/>
      <c r="D19" s="221"/>
      <c r="E19" s="221"/>
      <c r="F19" s="135">
        <f t="shared" si="2"/>
        <v>0</v>
      </c>
      <c r="G19" s="118">
        <f t="shared" si="3"/>
        <v>0</v>
      </c>
      <c r="H19" s="222"/>
      <c r="I19" s="221"/>
      <c r="J19" s="222"/>
      <c r="K19" s="221"/>
      <c r="L19" s="222"/>
      <c r="M19" s="273"/>
      <c r="N19" s="222"/>
      <c r="O19" s="221"/>
      <c r="P19" s="222"/>
      <c r="Q19" s="221"/>
      <c r="R19" s="221"/>
      <c r="S19" s="222"/>
      <c r="T19" s="222"/>
      <c r="U19" s="284"/>
    </row>
    <row r="20" spans="1:21" s="44" customFormat="1" ht="16.5" customHeight="1" x14ac:dyDescent="0.25">
      <c r="A20" s="283"/>
      <c r="B20" s="213"/>
      <c r="C20" s="29"/>
      <c r="D20" s="221"/>
      <c r="E20" s="221"/>
      <c r="F20" s="135">
        <f t="shared" si="2"/>
        <v>0</v>
      </c>
      <c r="G20" s="118">
        <f t="shared" si="3"/>
        <v>0</v>
      </c>
      <c r="H20" s="222"/>
      <c r="I20" s="221"/>
      <c r="J20" s="222"/>
      <c r="K20" s="221"/>
      <c r="L20" s="222"/>
      <c r="M20" s="273"/>
      <c r="N20" s="222"/>
      <c r="O20" s="221"/>
      <c r="P20" s="222"/>
      <c r="Q20" s="221"/>
      <c r="R20" s="221"/>
      <c r="S20" s="222"/>
      <c r="T20" s="222"/>
      <c r="U20" s="284"/>
    </row>
    <row r="21" spans="1:21" s="44" customFormat="1" ht="16.5" customHeight="1" x14ac:dyDescent="0.25">
      <c r="A21" s="283"/>
      <c r="B21" s="213"/>
      <c r="C21" s="29"/>
      <c r="D21" s="221"/>
      <c r="E21" s="221"/>
      <c r="F21" s="135">
        <f t="shared" si="2"/>
        <v>0</v>
      </c>
      <c r="G21" s="118">
        <f t="shared" si="3"/>
        <v>0</v>
      </c>
      <c r="H21" s="222"/>
      <c r="I21" s="221"/>
      <c r="J21" s="222"/>
      <c r="K21" s="221"/>
      <c r="L21" s="222"/>
      <c r="M21" s="273"/>
      <c r="N21" s="222"/>
      <c r="O21" s="221"/>
      <c r="P21" s="222"/>
      <c r="Q21" s="221"/>
      <c r="R21" s="221"/>
      <c r="S21" s="222"/>
      <c r="T21" s="222"/>
      <c r="U21" s="284"/>
    </row>
    <row r="22" spans="1:21" s="44" customFormat="1" ht="16.5" customHeight="1" x14ac:dyDescent="0.25">
      <c r="A22" s="283"/>
      <c r="B22" s="213"/>
      <c r="C22" s="29"/>
      <c r="D22" s="221"/>
      <c r="E22" s="221"/>
      <c r="F22" s="135">
        <f t="shared" si="2"/>
        <v>0</v>
      </c>
      <c r="G22" s="118">
        <f t="shared" si="3"/>
        <v>0</v>
      </c>
      <c r="H22" s="222"/>
      <c r="I22" s="221"/>
      <c r="J22" s="222"/>
      <c r="K22" s="221"/>
      <c r="L22" s="222"/>
      <c r="M22" s="273"/>
      <c r="N22" s="222"/>
      <c r="O22" s="221"/>
      <c r="P22" s="222"/>
      <c r="Q22" s="221"/>
      <c r="R22" s="221"/>
      <c r="S22" s="222"/>
      <c r="T22" s="222"/>
      <c r="U22" s="284"/>
    </row>
    <row r="23" spans="1:21" s="44" customFormat="1" ht="16.5" customHeight="1" x14ac:dyDescent="0.25">
      <c r="A23" s="283"/>
      <c r="B23" s="213"/>
      <c r="C23" s="29"/>
      <c r="D23" s="221"/>
      <c r="E23" s="221"/>
      <c r="F23" s="135">
        <f t="shared" si="2"/>
        <v>0</v>
      </c>
      <c r="G23" s="118">
        <f t="shared" si="3"/>
        <v>0</v>
      </c>
      <c r="H23" s="222"/>
      <c r="I23" s="221"/>
      <c r="J23" s="222"/>
      <c r="K23" s="221"/>
      <c r="L23" s="222"/>
      <c r="M23" s="273"/>
      <c r="N23" s="222"/>
      <c r="O23" s="221"/>
      <c r="P23" s="222"/>
      <c r="Q23" s="221"/>
      <c r="R23" s="221"/>
      <c r="S23" s="222"/>
      <c r="T23" s="222"/>
      <c r="U23" s="284"/>
    </row>
    <row r="24" spans="1:21" s="44" customFormat="1" ht="16.5" customHeight="1" x14ac:dyDescent="0.25">
      <c r="A24" s="283"/>
      <c r="B24" s="213"/>
      <c r="C24" s="29"/>
      <c r="D24" s="221"/>
      <c r="E24" s="221"/>
      <c r="F24" s="135">
        <f t="shared" si="2"/>
        <v>0</v>
      </c>
      <c r="G24" s="118">
        <f t="shared" si="3"/>
        <v>0</v>
      </c>
      <c r="H24" s="222"/>
      <c r="I24" s="221"/>
      <c r="J24" s="222"/>
      <c r="K24" s="221"/>
      <c r="L24" s="222"/>
      <c r="M24" s="273"/>
      <c r="N24" s="222"/>
      <c r="O24" s="221"/>
      <c r="P24" s="222"/>
      <c r="Q24" s="221"/>
      <c r="R24" s="221"/>
      <c r="S24" s="222"/>
      <c r="T24" s="222"/>
      <c r="U24" s="284"/>
    </row>
    <row r="25" spans="1:21" s="44" customFormat="1" ht="16.5" customHeight="1" x14ac:dyDescent="0.25">
      <c r="A25" s="283"/>
      <c r="B25" s="213"/>
      <c r="C25" s="29"/>
      <c r="D25" s="221"/>
      <c r="E25" s="221"/>
      <c r="F25" s="135">
        <f t="shared" si="2"/>
        <v>0</v>
      </c>
      <c r="G25" s="118">
        <f t="shared" si="3"/>
        <v>0</v>
      </c>
      <c r="H25" s="222"/>
      <c r="I25" s="221"/>
      <c r="J25" s="222"/>
      <c r="K25" s="221"/>
      <c r="L25" s="222"/>
      <c r="M25" s="273"/>
      <c r="N25" s="222"/>
      <c r="O25" s="221"/>
      <c r="P25" s="222"/>
      <c r="Q25" s="221"/>
      <c r="R25" s="221"/>
      <c r="S25" s="222"/>
      <c r="T25" s="222"/>
      <c r="U25" s="284"/>
    </row>
    <row r="26" spans="1:21" s="44" customFormat="1" ht="16.5" customHeight="1" x14ac:dyDescent="0.25">
      <c r="A26" s="283"/>
      <c r="B26" s="213"/>
      <c r="C26" s="29"/>
      <c r="D26" s="221"/>
      <c r="E26" s="221"/>
      <c r="F26" s="135">
        <f t="shared" si="2"/>
        <v>0</v>
      </c>
      <c r="G26" s="118">
        <f t="shared" si="3"/>
        <v>0</v>
      </c>
      <c r="H26" s="222"/>
      <c r="I26" s="221"/>
      <c r="J26" s="222"/>
      <c r="K26" s="221"/>
      <c r="L26" s="222"/>
      <c r="M26" s="273"/>
      <c r="N26" s="222"/>
      <c r="O26" s="221"/>
      <c r="P26" s="222"/>
      <c r="Q26" s="221"/>
      <c r="R26" s="221"/>
      <c r="S26" s="222"/>
      <c r="T26" s="222"/>
      <c r="U26" s="284"/>
    </row>
    <row r="27" spans="1:21" s="44" customFormat="1" ht="16.5" customHeight="1" x14ac:dyDescent="0.25">
      <c r="A27" s="283"/>
      <c r="B27" s="213"/>
      <c r="C27" s="29"/>
      <c r="D27" s="221"/>
      <c r="E27" s="221"/>
      <c r="F27" s="135">
        <f t="shared" si="2"/>
        <v>0</v>
      </c>
      <c r="G27" s="118">
        <f t="shared" si="3"/>
        <v>0</v>
      </c>
      <c r="H27" s="222"/>
      <c r="I27" s="221"/>
      <c r="J27" s="222"/>
      <c r="K27" s="221"/>
      <c r="L27" s="222"/>
      <c r="M27" s="273"/>
      <c r="N27" s="222"/>
      <c r="O27" s="221"/>
      <c r="P27" s="222"/>
      <c r="Q27" s="221"/>
      <c r="R27" s="221"/>
      <c r="S27" s="222"/>
      <c r="T27" s="222"/>
      <c r="U27" s="284"/>
    </row>
    <row r="28" spans="1:21" s="44" customFormat="1" ht="16.5" customHeight="1" x14ac:dyDescent="0.25">
      <c r="A28" s="283"/>
      <c r="B28" s="213"/>
      <c r="C28" s="29"/>
      <c r="D28" s="221"/>
      <c r="E28" s="221"/>
      <c r="F28" s="135">
        <f t="shared" ref="F28:F59" si="4">SUM(H28,J28,K28)</f>
        <v>0</v>
      </c>
      <c r="G28" s="118">
        <f t="shared" ref="G28:G59" si="5">SUM(I28:K28)</f>
        <v>0</v>
      </c>
      <c r="H28" s="222"/>
      <c r="I28" s="221"/>
      <c r="J28" s="222"/>
      <c r="K28" s="221"/>
      <c r="L28" s="222"/>
      <c r="M28" s="273"/>
      <c r="N28" s="222"/>
      <c r="O28" s="221"/>
      <c r="P28" s="222"/>
      <c r="Q28" s="221"/>
      <c r="R28" s="221"/>
      <c r="S28" s="222"/>
      <c r="T28" s="222"/>
      <c r="U28" s="284"/>
    </row>
    <row r="29" spans="1:21" s="44" customFormat="1" ht="16.5" customHeight="1" x14ac:dyDescent="0.25">
      <c r="A29" s="283"/>
      <c r="B29" s="213"/>
      <c r="C29" s="29"/>
      <c r="D29" s="221"/>
      <c r="E29" s="221"/>
      <c r="F29" s="135">
        <f t="shared" si="4"/>
        <v>0</v>
      </c>
      <c r="G29" s="118">
        <f t="shared" si="5"/>
        <v>0</v>
      </c>
      <c r="H29" s="222"/>
      <c r="I29" s="221"/>
      <c r="J29" s="222"/>
      <c r="K29" s="221"/>
      <c r="L29" s="222"/>
      <c r="M29" s="273"/>
      <c r="N29" s="222"/>
      <c r="O29" s="221"/>
      <c r="P29" s="222"/>
      <c r="Q29" s="221"/>
      <c r="R29" s="221"/>
      <c r="S29" s="222"/>
      <c r="T29" s="222"/>
      <c r="U29" s="284"/>
    </row>
    <row r="30" spans="1:21" s="44" customFormat="1" ht="16.5" customHeight="1" x14ac:dyDescent="0.25">
      <c r="A30" s="283"/>
      <c r="B30" s="213"/>
      <c r="C30" s="29"/>
      <c r="D30" s="221"/>
      <c r="E30" s="221"/>
      <c r="F30" s="135">
        <f t="shared" si="4"/>
        <v>0</v>
      </c>
      <c r="G30" s="118">
        <f t="shared" si="5"/>
        <v>0</v>
      </c>
      <c r="H30" s="222"/>
      <c r="I30" s="221"/>
      <c r="J30" s="222"/>
      <c r="K30" s="221"/>
      <c r="L30" s="222"/>
      <c r="M30" s="273"/>
      <c r="N30" s="222"/>
      <c r="O30" s="221"/>
      <c r="P30" s="222"/>
      <c r="Q30" s="221"/>
      <c r="R30" s="221"/>
      <c r="S30" s="222"/>
      <c r="T30" s="222"/>
      <c r="U30" s="284"/>
    </row>
    <row r="31" spans="1:21" s="44" customFormat="1" ht="16.5" customHeight="1" x14ac:dyDescent="0.25">
      <c r="A31" s="283"/>
      <c r="B31" s="213"/>
      <c r="C31" s="29"/>
      <c r="D31" s="221"/>
      <c r="E31" s="221"/>
      <c r="F31" s="135">
        <f t="shared" si="4"/>
        <v>0</v>
      </c>
      <c r="G31" s="118">
        <f t="shared" si="5"/>
        <v>0</v>
      </c>
      <c r="H31" s="222"/>
      <c r="I31" s="221"/>
      <c r="J31" s="222"/>
      <c r="K31" s="221"/>
      <c r="L31" s="222"/>
      <c r="M31" s="273"/>
      <c r="N31" s="222"/>
      <c r="O31" s="221"/>
      <c r="P31" s="222"/>
      <c r="Q31" s="221"/>
      <c r="R31" s="221"/>
      <c r="S31" s="222"/>
      <c r="T31" s="222"/>
      <c r="U31" s="284"/>
    </row>
    <row r="32" spans="1:21" s="44" customFormat="1" ht="16.5" customHeight="1" x14ac:dyDescent="0.25">
      <c r="A32" s="283"/>
      <c r="B32" s="213"/>
      <c r="C32" s="29"/>
      <c r="D32" s="221"/>
      <c r="E32" s="221"/>
      <c r="F32" s="135">
        <f t="shared" si="4"/>
        <v>0</v>
      </c>
      <c r="G32" s="118">
        <f t="shared" si="5"/>
        <v>0</v>
      </c>
      <c r="H32" s="222"/>
      <c r="I32" s="221"/>
      <c r="J32" s="222"/>
      <c r="K32" s="221"/>
      <c r="L32" s="222"/>
      <c r="M32" s="273"/>
      <c r="N32" s="222"/>
      <c r="O32" s="221"/>
      <c r="P32" s="222"/>
      <c r="Q32" s="221"/>
      <c r="R32" s="221"/>
      <c r="S32" s="222"/>
      <c r="T32" s="222"/>
      <c r="U32" s="284"/>
    </row>
    <row r="33" spans="1:21" s="44" customFormat="1" ht="16.5" customHeight="1" x14ac:dyDescent="0.25">
      <c r="A33" s="283"/>
      <c r="B33" s="213"/>
      <c r="C33" s="29"/>
      <c r="D33" s="221"/>
      <c r="E33" s="221"/>
      <c r="F33" s="135">
        <f t="shared" si="4"/>
        <v>0</v>
      </c>
      <c r="G33" s="118">
        <f t="shared" si="5"/>
        <v>0</v>
      </c>
      <c r="H33" s="222"/>
      <c r="I33" s="221"/>
      <c r="J33" s="222"/>
      <c r="K33" s="221"/>
      <c r="L33" s="222"/>
      <c r="M33" s="273"/>
      <c r="N33" s="222"/>
      <c r="O33" s="221"/>
      <c r="P33" s="222"/>
      <c r="Q33" s="221"/>
      <c r="R33" s="221"/>
      <c r="S33" s="222"/>
      <c r="T33" s="222"/>
      <c r="U33" s="284"/>
    </row>
    <row r="34" spans="1:21" s="44" customFormat="1" ht="16.5" customHeight="1" x14ac:dyDescent="0.25">
      <c r="A34" s="283"/>
      <c r="B34" s="213"/>
      <c r="C34" s="29"/>
      <c r="D34" s="221"/>
      <c r="E34" s="221"/>
      <c r="F34" s="135">
        <f t="shared" si="4"/>
        <v>0</v>
      </c>
      <c r="G34" s="118">
        <f t="shared" si="5"/>
        <v>0</v>
      </c>
      <c r="H34" s="222"/>
      <c r="I34" s="221"/>
      <c r="J34" s="222"/>
      <c r="K34" s="221"/>
      <c r="L34" s="222"/>
      <c r="M34" s="273"/>
      <c r="N34" s="222"/>
      <c r="O34" s="221"/>
      <c r="P34" s="222"/>
      <c r="Q34" s="221"/>
      <c r="R34" s="221"/>
      <c r="S34" s="222"/>
      <c r="T34" s="222"/>
      <c r="U34" s="284"/>
    </row>
    <row r="35" spans="1:21" s="44" customFormat="1" ht="16.5" customHeight="1" x14ac:dyDescent="0.25">
      <c r="A35" s="283"/>
      <c r="B35" s="213"/>
      <c r="C35" s="29"/>
      <c r="D35" s="221"/>
      <c r="E35" s="221"/>
      <c r="F35" s="135">
        <f t="shared" si="4"/>
        <v>0</v>
      </c>
      <c r="G35" s="118">
        <f t="shared" si="5"/>
        <v>0</v>
      </c>
      <c r="H35" s="222"/>
      <c r="I35" s="221"/>
      <c r="J35" s="222"/>
      <c r="K35" s="221"/>
      <c r="L35" s="222"/>
      <c r="M35" s="273"/>
      <c r="N35" s="222"/>
      <c r="O35" s="221"/>
      <c r="P35" s="222"/>
      <c r="Q35" s="221"/>
      <c r="R35" s="221"/>
      <c r="S35" s="222"/>
      <c r="T35" s="222"/>
      <c r="U35" s="284"/>
    </row>
    <row r="36" spans="1:21" s="44" customFormat="1" ht="16.5" customHeight="1" x14ac:dyDescent="0.25">
      <c r="A36" s="283"/>
      <c r="B36" s="213"/>
      <c r="C36" s="29"/>
      <c r="D36" s="221"/>
      <c r="E36" s="221"/>
      <c r="F36" s="135">
        <f t="shared" si="4"/>
        <v>0</v>
      </c>
      <c r="G36" s="118">
        <f t="shared" si="5"/>
        <v>0</v>
      </c>
      <c r="H36" s="222"/>
      <c r="I36" s="221"/>
      <c r="J36" s="222"/>
      <c r="K36" s="221"/>
      <c r="L36" s="222"/>
      <c r="M36" s="273"/>
      <c r="N36" s="222"/>
      <c r="O36" s="221"/>
      <c r="P36" s="222"/>
      <c r="Q36" s="221"/>
      <c r="R36" s="221"/>
      <c r="S36" s="222"/>
      <c r="T36" s="222"/>
      <c r="U36" s="284"/>
    </row>
    <row r="37" spans="1:21" s="44" customFormat="1" ht="16.5" customHeight="1" x14ac:dyDescent="0.25">
      <c r="A37" s="283"/>
      <c r="B37" s="213"/>
      <c r="C37" s="29"/>
      <c r="D37" s="221"/>
      <c r="E37" s="221"/>
      <c r="F37" s="135">
        <f t="shared" si="4"/>
        <v>0</v>
      </c>
      <c r="G37" s="118">
        <f t="shared" si="5"/>
        <v>0</v>
      </c>
      <c r="H37" s="222"/>
      <c r="I37" s="221"/>
      <c r="J37" s="222"/>
      <c r="K37" s="221"/>
      <c r="L37" s="222"/>
      <c r="M37" s="273"/>
      <c r="N37" s="222"/>
      <c r="O37" s="221"/>
      <c r="P37" s="222"/>
      <c r="Q37" s="221"/>
      <c r="R37" s="221"/>
      <c r="S37" s="222"/>
      <c r="T37" s="222"/>
      <c r="U37" s="284"/>
    </row>
    <row r="38" spans="1:21" s="44" customFormat="1" ht="16.5" customHeight="1" x14ac:dyDescent="0.25">
      <c r="A38" s="283"/>
      <c r="B38" s="213"/>
      <c r="C38" s="29"/>
      <c r="D38" s="221"/>
      <c r="E38" s="221"/>
      <c r="F38" s="135">
        <f t="shared" si="4"/>
        <v>0</v>
      </c>
      <c r="G38" s="118">
        <f t="shared" si="5"/>
        <v>0</v>
      </c>
      <c r="H38" s="222"/>
      <c r="I38" s="221"/>
      <c r="J38" s="222"/>
      <c r="K38" s="221"/>
      <c r="L38" s="222"/>
      <c r="M38" s="273"/>
      <c r="N38" s="222"/>
      <c r="O38" s="221"/>
      <c r="P38" s="222"/>
      <c r="Q38" s="221"/>
      <c r="R38" s="221"/>
      <c r="S38" s="222"/>
      <c r="T38" s="222"/>
      <c r="U38" s="284"/>
    </row>
    <row r="39" spans="1:21" s="44" customFormat="1" ht="16.5" customHeight="1" x14ac:dyDescent="0.25">
      <c r="A39" s="283"/>
      <c r="B39" s="213"/>
      <c r="C39" s="29"/>
      <c r="D39" s="221"/>
      <c r="E39" s="221"/>
      <c r="F39" s="135">
        <f t="shared" si="4"/>
        <v>0</v>
      </c>
      <c r="G39" s="118">
        <f t="shared" si="5"/>
        <v>0</v>
      </c>
      <c r="H39" s="222"/>
      <c r="I39" s="221"/>
      <c r="J39" s="222"/>
      <c r="K39" s="221"/>
      <c r="L39" s="222"/>
      <c r="M39" s="273"/>
      <c r="N39" s="222"/>
      <c r="O39" s="221"/>
      <c r="P39" s="222"/>
      <c r="Q39" s="221"/>
      <c r="R39" s="221"/>
      <c r="S39" s="222"/>
      <c r="T39" s="222"/>
      <c r="U39" s="284"/>
    </row>
    <row r="40" spans="1:21" s="44" customFormat="1" ht="16.5" customHeight="1" x14ac:dyDescent="0.25">
      <c r="A40" s="283"/>
      <c r="B40" s="213"/>
      <c r="C40" s="29"/>
      <c r="D40" s="221"/>
      <c r="E40" s="221"/>
      <c r="F40" s="135">
        <f t="shared" si="4"/>
        <v>0</v>
      </c>
      <c r="G40" s="118">
        <f t="shared" si="5"/>
        <v>0</v>
      </c>
      <c r="H40" s="222"/>
      <c r="I40" s="221"/>
      <c r="J40" s="222"/>
      <c r="K40" s="221"/>
      <c r="L40" s="222"/>
      <c r="M40" s="273"/>
      <c r="N40" s="222"/>
      <c r="O40" s="221"/>
      <c r="P40" s="222"/>
      <c r="Q40" s="221"/>
      <c r="R40" s="221"/>
      <c r="S40" s="222"/>
      <c r="T40" s="222"/>
      <c r="U40" s="284"/>
    </row>
    <row r="41" spans="1:21" s="44" customFormat="1" ht="16.5" customHeight="1" x14ac:dyDescent="0.25">
      <c r="A41" s="283"/>
      <c r="B41" s="213"/>
      <c r="C41" s="29"/>
      <c r="D41" s="221"/>
      <c r="E41" s="221"/>
      <c r="F41" s="135">
        <f t="shared" si="4"/>
        <v>0</v>
      </c>
      <c r="G41" s="118">
        <f t="shared" si="5"/>
        <v>0</v>
      </c>
      <c r="H41" s="222"/>
      <c r="I41" s="221"/>
      <c r="J41" s="222"/>
      <c r="K41" s="221"/>
      <c r="L41" s="222"/>
      <c r="M41" s="273"/>
      <c r="N41" s="222"/>
      <c r="O41" s="221"/>
      <c r="P41" s="222"/>
      <c r="Q41" s="221"/>
      <c r="R41" s="221"/>
      <c r="S41" s="222"/>
      <c r="T41" s="222"/>
      <c r="U41" s="284"/>
    </row>
    <row r="42" spans="1:21" s="44" customFormat="1" ht="16.5" customHeight="1" x14ac:dyDescent="0.25">
      <c r="A42" s="283"/>
      <c r="B42" s="213"/>
      <c r="C42" s="29"/>
      <c r="D42" s="221"/>
      <c r="E42" s="221"/>
      <c r="F42" s="135">
        <f t="shared" si="4"/>
        <v>0</v>
      </c>
      <c r="G42" s="118">
        <f t="shared" si="5"/>
        <v>0</v>
      </c>
      <c r="H42" s="222"/>
      <c r="I42" s="221"/>
      <c r="J42" s="222"/>
      <c r="K42" s="221"/>
      <c r="L42" s="222"/>
      <c r="M42" s="273"/>
      <c r="N42" s="222"/>
      <c r="O42" s="221"/>
      <c r="P42" s="222"/>
      <c r="Q42" s="221"/>
      <c r="R42" s="221"/>
      <c r="S42" s="222"/>
      <c r="T42" s="222"/>
      <c r="U42" s="284"/>
    </row>
    <row r="43" spans="1:21" s="44" customFormat="1" ht="16.5" customHeight="1" x14ac:dyDescent="0.25">
      <c r="A43" s="283"/>
      <c r="B43" s="213"/>
      <c r="C43" s="29"/>
      <c r="D43" s="221"/>
      <c r="E43" s="221"/>
      <c r="F43" s="135">
        <f t="shared" si="4"/>
        <v>0</v>
      </c>
      <c r="G43" s="118">
        <f t="shared" si="5"/>
        <v>0</v>
      </c>
      <c r="H43" s="222"/>
      <c r="I43" s="221"/>
      <c r="J43" s="222"/>
      <c r="K43" s="221"/>
      <c r="L43" s="222"/>
      <c r="M43" s="273"/>
      <c r="N43" s="222"/>
      <c r="O43" s="221"/>
      <c r="P43" s="222"/>
      <c r="Q43" s="221"/>
      <c r="R43" s="221"/>
      <c r="S43" s="222"/>
      <c r="T43" s="222"/>
      <c r="U43" s="284"/>
    </row>
    <row r="44" spans="1:21" s="44" customFormat="1" ht="16.5" customHeight="1" x14ac:dyDescent="0.25">
      <c r="A44" s="283"/>
      <c r="B44" s="213"/>
      <c r="C44" s="29"/>
      <c r="D44" s="221"/>
      <c r="E44" s="221"/>
      <c r="F44" s="135">
        <f t="shared" si="4"/>
        <v>0</v>
      </c>
      <c r="G44" s="118">
        <f t="shared" si="5"/>
        <v>0</v>
      </c>
      <c r="H44" s="222"/>
      <c r="I44" s="221"/>
      <c r="J44" s="222"/>
      <c r="K44" s="221"/>
      <c r="L44" s="222"/>
      <c r="M44" s="273"/>
      <c r="N44" s="222"/>
      <c r="O44" s="221"/>
      <c r="P44" s="222"/>
      <c r="Q44" s="221"/>
      <c r="R44" s="221"/>
      <c r="S44" s="222"/>
      <c r="T44" s="222"/>
      <c r="U44" s="284"/>
    </row>
    <row r="45" spans="1:21" s="44" customFormat="1" ht="16.5" customHeight="1" x14ac:dyDescent="0.25">
      <c r="A45" s="283"/>
      <c r="B45" s="213"/>
      <c r="C45" s="29"/>
      <c r="D45" s="221"/>
      <c r="E45" s="221"/>
      <c r="F45" s="135">
        <f t="shared" si="4"/>
        <v>0</v>
      </c>
      <c r="G45" s="118">
        <f t="shared" si="5"/>
        <v>0</v>
      </c>
      <c r="H45" s="222"/>
      <c r="I45" s="221"/>
      <c r="J45" s="222"/>
      <c r="K45" s="221"/>
      <c r="L45" s="222"/>
      <c r="M45" s="273"/>
      <c r="N45" s="222"/>
      <c r="O45" s="221"/>
      <c r="P45" s="222"/>
      <c r="Q45" s="221"/>
      <c r="R45" s="221"/>
      <c r="S45" s="222"/>
      <c r="T45" s="222"/>
      <c r="U45" s="284"/>
    </row>
    <row r="46" spans="1:21" s="44" customFormat="1" ht="16.5" customHeight="1" x14ac:dyDescent="0.25">
      <c r="A46" s="283"/>
      <c r="B46" s="213"/>
      <c r="C46" s="29"/>
      <c r="D46" s="221"/>
      <c r="E46" s="221"/>
      <c r="F46" s="135">
        <f t="shared" si="4"/>
        <v>0</v>
      </c>
      <c r="G46" s="118">
        <f t="shared" si="5"/>
        <v>0</v>
      </c>
      <c r="H46" s="222"/>
      <c r="I46" s="221"/>
      <c r="J46" s="222"/>
      <c r="K46" s="221"/>
      <c r="L46" s="222"/>
      <c r="M46" s="273"/>
      <c r="N46" s="222"/>
      <c r="O46" s="221"/>
      <c r="P46" s="222"/>
      <c r="Q46" s="221"/>
      <c r="R46" s="221"/>
      <c r="S46" s="222"/>
      <c r="T46" s="222"/>
      <c r="U46" s="284"/>
    </row>
    <row r="47" spans="1:21" s="44" customFormat="1" ht="16.5" customHeight="1" x14ac:dyDescent="0.25">
      <c r="A47" s="283"/>
      <c r="B47" s="213"/>
      <c r="C47" s="29"/>
      <c r="D47" s="221"/>
      <c r="E47" s="221"/>
      <c r="F47" s="135">
        <f t="shared" si="4"/>
        <v>0</v>
      </c>
      <c r="G47" s="118">
        <f t="shared" si="5"/>
        <v>0</v>
      </c>
      <c r="H47" s="222"/>
      <c r="I47" s="221"/>
      <c r="J47" s="222"/>
      <c r="K47" s="221"/>
      <c r="L47" s="222"/>
      <c r="M47" s="273"/>
      <c r="N47" s="222"/>
      <c r="O47" s="221"/>
      <c r="P47" s="222"/>
      <c r="Q47" s="221"/>
      <c r="R47" s="221"/>
      <c r="S47" s="222"/>
      <c r="T47" s="222"/>
      <c r="U47" s="284"/>
    </row>
    <row r="48" spans="1:21" s="44" customFormat="1" ht="16.5" customHeight="1" x14ac:dyDescent="0.25">
      <c r="A48" s="283"/>
      <c r="B48" s="213"/>
      <c r="C48" s="29"/>
      <c r="D48" s="221"/>
      <c r="E48" s="221"/>
      <c r="F48" s="135">
        <f t="shared" si="4"/>
        <v>0</v>
      </c>
      <c r="G48" s="118">
        <f t="shared" si="5"/>
        <v>0</v>
      </c>
      <c r="H48" s="222"/>
      <c r="I48" s="221"/>
      <c r="J48" s="222"/>
      <c r="K48" s="221"/>
      <c r="L48" s="222"/>
      <c r="M48" s="273"/>
      <c r="N48" s="222"/>
      <c r="O48" s="221"/>
      <c r="P48" s="222"/>
      <c r="Q48" s="221"/>
      <c r="R48" s="221"/>
      <c r="S48" s="222"/>
      <c r="T48" s="222"/>
      <c r="U48" s="284"/>
    </row>
    <row r="49" spans="1:21" s="44" customFormat="1" ht="16.5" customHeight="1" x14ac:dyDescent="0.25">
      <c r="A49" s="283"/>
      <c r="B49" s="213"/>
      <c r="C49" s="29"/>
      <c r="D49" s="221"/>
      <c r="E49" s="221"/>
      <c r="F49" s="135">
        <f t="shared" si="4"/>
        <v>0</v>
      </c>
      <c r="G49" s="118">
        <f t="shared" si="5"/>
        <v>0</v>
      </c>
      <c r="H49" s="222"/>
      <c r="I49" s="221"/>
      <c r="J49" s="222"/>
      <c r="K49" s="221"/>
      <c r="L49" s="222"/>
      <c r="M49" s="273"/>
      <c r="N49" s="222"/>
      <c r="O49" s="221"/>
      <c r="P49" s="222"/>
      <c r="Q49" s="221"/>
      <c r="R49" s="221"/>
      <c r="S49" s="222"/>
      <c r="T49" s="222"/>
      <c r="U49" s="284"/>
    </row>
    <row r="50" spans="1:21" s="44" customFormat="1" ht="16.5" customHeight="1" x14ac:dyDescent="0.25">
      <c r="A50" s="283"/>
      <c r="B50" s="213"/>
      <c r="C50" s="29"/>
      <c r="D50" s="221"/>
      <c r="E50" s="221"/>
      <c r="F50" s="135">
        <f t="shared" si="4"/>
        <v>0</v>
      </c>
      <c r="G50" s="118">
        <f t="shared" si="5"/>
        <v>0</v>
      </c>
      <c r="H50" s="222"/>
      <c r="I50" s="221"/>
      <c r="J50" s="222"/>
      <c r="K50" s="221"/>
      <c r="L50" s="222"/>
      <c r="M50" s="273"/>
      <c r="N50" s="222"/>
      <c r="O50" s="221"/>
      <c r="P50" s="222"/>
      <c r="Q50" s="221"/>
      <c r="R50" s="221"/>
      <c r="S50" s="222"/>
      <c r="T50" s="222"/>
      <c r="U50" s="284"/>
    </row>
    <row r="51" spans="1:21" s="44" customFormat="1" ht="16.5" customHeight="1" x14ac:dyDescent="0.25">
      <c r="A51" s="283"/>
      <c r="B51" s="213"/>
      <c r="C51" s="29"/>
      <c r="D51" s="221"/>
      <c r="E51" s="221"/>
      <c r="F51" s="135">
        <f t="shared" si="4"/>
        <v>0</v>
      </c>
      <c r="G51" s="118">
        <f t="shared" si="5"/>
        <v>0</v>
      </c>
      <c r="H51" s="222"/>
      <c r="I51" s="221"/>
      <c r="J51" s="222"/>
      <c r="K51" s="221"/>
      <c r="L51" s="222"/>
      <c r="M51" s="273"/>
      <c r="N51" s="222"/>
      <c r="O51" s="221"/>
      <c r="P51" s="222"/>
      <c r="Q51" s="221"/>
      <c r="R51" s="221"/>
      <c r="S51" s="222"/>
      <c r="T51" s="222"/>
      <c r="U51" s="284"/>
    </row>
    <row r="52" spans="1:21" s="44" customFormat="1" ht="16.5" customHeight="1" x14ac:dyDescent="0.25">
      <c r="A52" s="283"/>
      <c r="B52" s="213"/>
      <c r="C52" s="29"/>
      <c r="D52" s="221"/>
      <c r="E52" s="221"/>
      <c r="F52" s="135">
        <f t="shared" si="4"/>
        <v>0</v>
      </c>
      <c r="G52" s="118">
        <f t="shared" si="5"/>
        <v>0</v>
      </c>
      <c r="H52" s="222"/>
      <c r="I52" s="221"/>
      <c r="J52" s="222"/>
      <c r="K52" s="221"/>
      <c r="L52" s="222"/>
      <c r="M52" s="273"/>
      <c r="N52" s="222"/>
      <c r="O52" s="221"/>
      <c r="P52" s="222"/>
      <c r="Q52" s="221"/>
      <c r="R52" s="221"/>
      <c r="S52" s="222"/>
      <c r="T52" s="222"/>
      <c r="U52" s="284"/>
    </row>
    <row r="53" spans="1:21" s="44" customFormat="1" ht="16.5" customHeight="1" x14ac:dyDescent="0.25">
      <c r="A53" s="283"/>
      <c r="B53" s="213"/>
      <c r="C53" s="29"/>
      <c r="D53" s="221"/>
      <c r="E53" s="221"/>
      <c r="F53" s="135">
        <f t="shared" si="4"/>
        <v>0</v>
      </c>
      <c r="G53" s="118">
        <f t="shared" si="5"/>
        <v>0</v>
      </c>
      <c r="H53" s="222"/>
      <c r="I53" s="221"/>
      <c r="J53" s="222"/>
      <c r="K53" s="221"/>
      <c r="L53" s="222"/>
      <c r="M53" s="273"/>
      <c r="N53" s="222"/>
      <c r="O53" s="221"/>
      <c r="P53" s="222"/>
      <c r="Q53" s="221"/>
      <c r="R53" s="221"/>
      <c r="S53" s="222"/>
      <c r="T53" s="222"/>
      <c r="U53" s="284"/>
    </row>
    <row r="54" spans="1:21" s="44" customFormat="1" ht="16.5" customHeight="1" x14ac:dyDescent="0.25">
      <c r="A54" s="283"/>
      <c r="B54" s="213"/>
      <c r="C54" s="29"/>
      <c r="D54" s="221"/>
      <c r="E54" s="221"/>
      <c r="F54" s="135">
        <f t="shared" si="4"/>
        <v>0</v>
      </c>
      <c r="G54" s="118">
        <f t="shared" si="5"/>
        <v>0</v>
      </c>
      <c r="H54" s="222"/>
      <c r="I54" s="221"/>
      <c r="J54" s="222"/>
      <c r="K54" s="221"/>
      <c r="L54" s="222"/>
      <c r="M54" s="273"/>
      <c r="N54" s="222"/>
      <c r="O54" s="221"/>
      <c r="P54" s="222"/>
      <c r="Q54" s="221"/>
      <c r="R54" s="221"/>
      <c r="S54" s="222"/>
      <c r="T54" s="222"/>
      <c r="U54" s="284"/>
    </row>
    <row r="55" spans="1:21" s="44" customFormat="1" ht="16.5" customHeight="1" x14ac:dyDescent="0.25">
      <c r="A55" s="283"/>
      <c r="B55" s="213"/>
      <c r="C55" s="29"/>
      <c r="D55" s="221"/>
      <c r="E55" s="221"/>
      <c r="F55" s="135">
        <f t="shared" si="4"/>
        <v>0</v>
      </c>
      <c r="G55" s="118">
        <f t="shared" si="5"/>
        <v>0</v>
      </c>
      <c r="H55" s="222"/>
      <c r="I55" s="221"/>
      <c r="J55" s="222"/>
      <c r="K55" s="221"/>
      <c r="L55" s="222"/>
      <c r="M55" s="273"/>
      <c r="N55" s="222"/>
      <c r="O55" s="221"/>
      <c r="P55" s="222"/>
      <c r="Q55" s="221"/>
      <c r="R55" s="221"/>
      <c r="S55" s="222"/>
      <c r="T55" s="222"/>
      <c r="U55" s="284"/>
    </row>
    <row r="56" spans="1:21" s="44" customFormat="1" ht="16.5" customHeight="1" x14ac:dyDescent="0.25">
      <c r="A56" s="283"/>
      <c r="B56" s="213"/>
      <c r="C56" s="29"/>
      <c r="D56" s="221"/>
      <c r="E56" s="221"/>
      <c r="F56" s="135">
        <f t="shared" si="4"/>
        <v>0</v>
      </c>
      <c r="G56" s="118">
        <f t="shared" si="5"/>
        <v>0</v>
      </c>
      <c r="H56" s="222"/>
      <c r="I56" s="221"/>
      <c r="J56" s="222"/>
      <c r="K56" s="221"/>
      <c r="L56" s="222"/>
      <c r="M56" s="273"/>
      <c r="N56" s="222"/>
      <c r="O56" s="221"/>
      <c r="P56" s="222"/>
      <c r="Q56" s="221"/>
      <c r="R56" s="221"/>
      <c r="S56" s="222"/>
      <c r="T56" s="222"/>
      <c r="U56" s="284"/>
    </row>
    <row r="57" spans="1:21" s="44" customFormat="1" ht="16.5" customHeight="1" x14ac:dyDescent="0.25">
      <c r="A57" s="283"/>
      <c r="B57" s="213"/>
      <c r="C57" s="29"/>
      <c r="D57" s="221"/>
      <c r="E57" s="221"/>
      <c r="F57" s="135">
        <f t="shared" si="4"/>
        <v>0</v>
      </c>
      <c r="G57" s="118">
        <f t="shared" si="5"/>
        <v>0</v>
      </c>
      <c r="H57" s="222"/>
      <c r="I57" s="221"/>
      <c r="J57" s="222"/>
      <c r="K57" s="221"/>
      <c r="L57" s="222"/>
      <c r="M57" s="273"/>
      <c r="N57" s="222"/>
      <c r="O57" s="221"/>
      <c r="P57" s="222"/>
      <c r="Q57" s="221"/>
      <c r="R57" s="221"/>
      <c r="S57" s="222"/>
      <c r="T57" s="222"/>
      <c r="U57" s="284"/>
    </row>
    <row r="58" spans="1:21" s="44" customFormat="1" ht="16.5" customHeight="1" x14ac:dyDescent="0.25">
      <c r="A58" s="283"/>
      <c r="B58" s="213"/>
      <c r="C58" s="29"/>
      <c r="D58" s="221"/>
      <c r="E58" s="221"/>
      <c r="F58" s="135">
        <f t="shared" si="4"/>
        <v>0</v>
      </c>
      <c r="G58" s="118">
        <f t="shared" si="5"/>
        <v>0</v>
      </c>
      <c r="H58" s="222"/>
      <c r="I58" s="221"/>
      <c r="J58" s="222"/>
      <c r="K58" s="221"/>
      <c r="L58" s="222"/>
      <c r="M58" s="273"/>
      <c r="N58" s="222"/>
      <c r="O58" s="221"/>
      <c r="P58" s="222"/>
      <c r="Q58" s="221"/>
      <c r="R58" s="221"/>
      <c r="S58" s="222"/>
      <c r="T58" s="222"/>
      <c r="U58" s="284"/>
    </row>
    <row r="59" spans="1:21" s="44" customFormat="1" ht="16.5" customHeight="1" thickBot="1" x14ac:dyDescent="0.3">
      <c r="A59" s="285"/>
      <c r="B59" s="286"/>
      <c r="C59" s="287"/>
      <c r="D59" s="288"/>
      <c r="E59" s="288"/>
      <c r="F59" s="140">
        <f t="shared" si="4"/>
        <v>0</v>
      </c>
      <c r="G59" s="289">
        <f t="shared" si="5"/>
        <v>0</v>
      </c>
      <c r="H59" s="290"/>
      <c r="I59" s="288"/>
      <c r="J59" s="290"/>
      <c r="K59" s="288"/>
      <c r="L59" s="290"/>
      <c r="M59" s="291"/>
      <c r="N59" s="290"/>
      <c r="O59" s="288"/>
      <c r="P59" s="290"/>
      <c r="Q59" s="288"/>
      <c r="R59" s="288"/>
      <c r="S59" s="290"/>
      <c r="T59" s="290"/>
      <c r="U59" s="292"/>
    </row>
    <row r="60" spans="1:21" s="115" customFormat="1" ht="16.5" customHeight="1" thickBot="1" x14ac:dyDescent="0.3">
      <c r="A60" s="110"/>
      <c r="B60" s="110"/>
      <c r="C60" s="111"/>
      <c r="D60" s="112"/>
      <c r="E60" s="112"/>
      <c r="F60" s="113"/>
      <c r="G60" s="112"/>
      <c r="H60" s="112"/>
      <c r="I60" s="114"/>
      <c r="J60" s="263"/>
      <c r="K60" s="263"/>
      <c r="L60" s="112"/>
      <c r="M60" s="112"/>
      <c r="N60" s="112"/>
      <c r="O60" s="112"/>
      <c r="P60" s="112"/>
      <c r="Q60" s="112"/>
      <c r="R60" s="112"/>
      <c r="S60" s="112"/>
      <c r="T60" s="112"/>
      <c r="U60" s="112"/>
    </row>
    <row r="61" spans="1:21" s="44" customFormat="1" ht="15.75" customHeight="1" x14ac:dyDescent="0.25">
      <c r="A61" s="252" t="s">
        <v>162</v>
      </c>
      <c r="B61" s="236"/>
      <c r="C61" s="237"/>
      <c r="D61" s="237"/>
      <c r="E61" s="238"/>
      <c r="F61" s="238"/>
      <c r="G61" s="237"/>
      <c r="H61" s="237"/>
      <c r="I61" s="237"/>
      <c r="J61" s="264"/>
      <c r="K61" s="264"/>
      <c r="L61" s="237"/>
      <c r="M61" s="105"/>
      <c r="N61" s="105"/>
      <c r="O61" s="105"/>
      <c r="P61" s="105"/>
      <c r="Q61" s="105"/>
      <c r="R61" s="159"/>
      <c r="S61" s="77"/>
      <c r="T61" s="77"/>
      <c r="U61" s="14"/>
    </row>
    <row r="62" spans="1:21" s="44" customFormat="1" ht="15.75" customHeight="1" x14ac:dyDescent="0.25">
      <c r="A62" s="247" t="s">
        <v>123</v>
      </c>
      <c r="B62" s="239"/>
      <c r="C62" s="240"/>
      <c r="D62" s="240"/>
      <c r="E62" s="241"/>
      <c r="F62" s="241"/>
      <c r="G62" s="240"/>
      <c r="H62" s="240"/>
      <c r="I62" s="240"/>
      <c r="J62" s="265"/>
      <c r="K62" s="265"/>
      <c r="L62" s="240"/>
      <c r="M62" s="107"/>
      <c r="N62" s="107"/>
      <c r="O62" s="107"/>
      <c r="P62" s="107"/>
      <c r="Q62" s="107"/>
      <c r="R62" s="160"/>
      <c r="S62" s="77"/>
      <c r="T62" s="77"/>
      <c r="U62" s="14"/>
    </row>
    <row r="63" spans="1:21" s="44" customFormat="1" ht="15.75" customHeight="1" x14ac:dyDescent="0.25">
      <c r="A63" s="247" t="s">
        <v>108</v>
      </c>
      <c r="B63" s="239"/>
      <c r="C63" s="240"/>
      <c r="D63" s="240"/>
      <c r="E63" s="241"/>
      <c r="F63" s="241"/>
      <c r="G63" s="240"/>
      <c r="H63" s="240"/>
      <c r="I63" s="240"/>
      <c r="J63" s="265"/>
      <c r="K63" s="265"/>
      <c r="L63" s="240"/>
      <c r="M63" s="107"/>
      <c r="N63" s="107"/>
      <c r="O63" s="107"/>
      <c r="P63" s="107"/>
      <c r="Q63" s="107"/>
      <c r="R63" s="160"/>
      <c r="S63" s="77"/>
      <c r="T63" s="77"/>
      <c r="U63" s="14"/>
    </row>
    <row r="64" spans="1:21" s="44" customFormat="1" ht="15.75" customHeight="1" x14ac:dyDescent="0.25">
      <c r="A64" s="247"/>
      <c r="B64" s="239"/>
      <c r="C64" s="240"/>
      <c r="D64" s="240"/>
      <c r="E64" s="241"/>
      <c r="F64" s="241"/>
      <c r="G64" s="240"/>
      <c r="H64" s="240"/>
      <c r="I64" s="240"/>
      <c r="J64" s="265"/>
      <c r="K64" s="265"/>
      <c r="L64" s="240"/>
      <c r="M64" s="107"/>
      <c r="N64" s="107"/>
      <c r="O64" s="107"/>
      <c r="P64" s="107"/>
      <c r="Q64" s="107"/>
      <c r="R64" s="160"/>
      <c r="S64" s="77"/>
      <c r="T64" s="77"/>
      <c r="U64" s="14"/>
    </row>
    <row r="65" spans="1:21" s="44" customFormat="1" ht="15.75" customHeight="1" x14ac:dyDescent="0.25">
      <c r="A65" s="251" t="s">
        <v>163</v>
      </c>
      <c r="B65" s="168"/>
      <c r="C65" s="169"/>
      <c r="D65" s="169"/>
      <c r="E65" s="158"/>
      <c r="F65" s="158"/>
      <c r="G65" s="169"/>
      <c r="H65" s="169"/>
      <c r="I65" s="169"/>
      <c r="J65" s="265"/>
      <c r="K65" s="265"/>
      <c r="L65" s="240"/>
      <c r="M65" s="107"/>
      <c r="N65" s="107"/>
      <c r="O65" s="107"/>
      <c r="P65" s="107"/>
      <c r="Q65" s="107"/>
      <c r="R65" s="160"/>
      <c r="S65" s="77"/>
      <c r="T65" s="77"/>
      <c r="U65" s="14"/>
    </row>
    <row r="66" spans="1:21" s="44" customFormat="1" ht="15.75" customHeight="1" x14ac:dyDescent="0.25">
      <c r="A66" s="205" t="s">
        <v>106</v>
      </c>
      <c r="B66" s="168"/>
      <c r="C66" s="169"/>
      <c r="D66" s="169"/>
      <c r="E66" s="158"/>
      <c r="F66" s="158"/>
      <c r="G66" s="169"/>
      <c r="H66" s="169"/>
      <c r="I66" s="169"/>
      <c r="J66" s="265"/>
      <c r="K66" s="265"/>
      <c r="L66" s="240"/>
      <c r="M66" s="107"/>
      <c r="N66" s="107"/>
      <c r="O66" s="107"/>
      <c r="P66" s="107"/>
      <c r="Q66" s="107"/>
      <c r="R66" s="160"/>
      <c r="S66" s="77"/>
      <c r="T66" s="77"/>
      <c r="U66" s="14"/>
    </row>
    <row r="67" spans="1:21" s="44" customFormat="1" ht="15.75" customHeight="1" x14ac:dyDescent="0.25">
      <c r="A67" s="205" t="s">
        <v>107</v>
      </c>
      <c r="B67" s="168"/>
      <c r="C67" s="169"/>
      <c r="D67" s="169"/>
      <c r="E67" s="158"/>
      <c r="F67" s="158"/>
      <c r="G67" s="169"/>
      <c r="H67" s="169"/>
      <c r="I67" s="169"/>
      <c r="J67" s="265"/>
      <c r="K67" s="265"/>
      <c r="L67" s="240"/>
      <c r="M67" s="107"/>
      <c r="N67" s="107"/>
      <c r="O67" s="107"/>
      <c r="P67" s="107"/>
      <c r="Q67" s="107"/>
      <c r="R67" s="160"/>
      <c r="S67" s="77"/>
      <c r="T67" s="77"/>
      <c r="U67" s="14"/>
    </row>
    <row r="68" spans="1:21" s="44" customFormat="1" ht="15.75" customHeight="1" x14ac:dyDescent="0.25">
      <c r="A68" s="228" t="s">
        <v>164</v>
      </c>
      <c r="B68" s="171"/>
      <c r="C68" s="171"/>
      <c r="D68" s="171"/>
      <c r="E68" s="171"/>
      <c r="F68" s="171"/>
      <c r="G68" s="171"/>
      <c r="H68" s="171"/>
      <c r="I68" s="169"/>
      <c r="J68" s="265"/>
      <c r="K68" s="265"/>
      <c r="L68" s="240"/>
      <c r="M68" s="107"/>
      <c r="N68" s="107"/>
      <c r="O68" s="107"/>
      <c r="P68" s="107"/>
      <c r="Q68" s="107"/>
      <c r="R68" s="160"/>
      <c r="S68" s="77"/>
      <c r="T68" s="77"/>
      <c r="U68" s="14"/>
    </row>
    <row r="69" spans="1:21" s="44" customFormat="1" ht="15.75" customHeight="1" x14ac:dyDescent="0.25">
      <c r="A69" s="247"/>
      <c r="B69" s="239"/>
      <c r="C69" s="240"/>
      <c r="D69" s="240"/>
      <c r="E69" s="241"/>
      <c r="F69" s="241"/>
      <c r="G69" s="240"/>
      <c r="H69" s="240"/>
      <c r="I69" s="240"/>
      <c r="J69" s="265"/>
      <c r="K69" s="265"/>
      <c r="L69" s="240"/>
      <c r="M69" s="107"/>
      <c r="N69" s="107"/>
      <c r="O69" s="107"/>
      <c r="P69" s="107"/>
      <c r="Q69" s="107"/>
      <c r="R69" s="160"/>
      <c r="S69" s="77"/>
      <c r="T69" s="77"/>
      <c r="U69" s="14"/>
    </row>
    <row r="70" spans="1:21" s="44" customFormat="1" ht="15.75" customHeight="1" x14ac:dyDescent="0.25">
      <c r="A70" s="260" t="s">
        <v>193</v>
      </c>
      <c r="B70" s="239"/>
      <c r="C70" s="240"/>
      <c r="D70" s="240"/>
      <c r="E70" s="241"/>
      <c r="F70" s="241"/>
      <c r="G70" s="240"/>
      <c r="H70" s="240"/>
      <c r="I70" s="240"/>
      <c r="J70" s="265"/>
      <c r="K70" s="265"/>
      <c r="L70" s="240"/>
      <c r="M70" s="107"/>
      <c r="N70" s="107"/>
      <c r="O70" s="107"/>
      <c r="P70" s="107"/>
      <c r="Q70" s="107"/>
      <c r="R70" s="160"/>
      <c r="S70" s="77"/>
      <c r="T70" s="77"/>
      <c r="U70" s="14"/>
    </row>
    <row r="71" spans="1:21" s="44" customFormat="1" ht="15.75" customHeight="1" x14ac:dyDescent="0.25">
      <c r="A71" s="247" t="s">
        <v>188</v>
      </c>
      <c r="B71" s="239"/>
      <c r="C71" s="240"/>
      <c r="D71" s="240"/>
      <c r="E71" s="241"/>
      <c r="F71" s="241"/>
      <c r="G71" s="240"/>
      <c r="H71" s="240"/>
      <c r="I71" s="240"/>
      <c r="J71" s="265"/>
      <c r="K71" s="265"/>
      <c r="L71" s="240"/>
      <c r="M71" s="107"/>
      <c r="N71" s="107"/>
      <c r="O71" s="107"/>
      <c r="P71" s="107"/>
      <c r="Q71" s="107"/>
      <c r="R71" s="160"/>
      <c r="S71" s="77"/>
      <c r="T71" s="77"/>
      <c r="U71" s="14"/>
    </row>
    <row r="72" spans="1:21" s="44" customFormat="1" ht="15.75" customHeight="1" x14ac:dyDescent="0.25">
      <c r="A72" s="247" t="s">
        <v>192</v>
      </c>
      <c r="B72" s="239"/>
      <c r="C72" s="240"/>
      <c r="D72" s="240"/>
      <c r="E72" s="241"/>
      <c r="F72" s="241"/>
      <c r="G72" s="240"/>
      <c r="H72" s="240"/>
      <c r="I72" s="240"/>
      <c r="J72" s="265"/>
      <c r="K72" s="265"/>
      <c r="L72" s="240"/>
      <c r="M72" s="107"/>
      <c r="N72" s="107"/>
      <c r="O72" s="107"/>
      <c r="P72" s="107"/>
      <c r="Q72" s="107"/>
      <c r="R72" s="160"/>
      <c r="S72" s="77"/>
      <c r="T72" s="77"/>
      <c r="U72" s="14"/>
    </row>
    <row r="73" spans="1:21" s="44" customFormat="1" ht="15.75" customHeight="1" x14ac:dyDescent="0.25">
      <c r="A73" s="247" t="s">
        <v>189</v>
      </c>
      <c r="B73" s="239"/>
      <c r="C73" s="240"/>
      <c r="D73" s="240"/>
      <c r="E73" s="241"/>
      <c r="F73" s="241"/>
      <c r="G73" s="240"/>
      <c r="H73" s="240"/>
      <c r="I73" s="240"/>
      <c r="J73" s="265"/>
      <c r="K73" s="265"/>
      <c r="L73" s="240"/>
      <c r="M73" s="107"/>
      <c r="N73" s="107"/>
      <c r="O73" s="107"/>
      <c r="P73" s="107"/>
      <c r="Q73" s="107"/>
      <c r="R73" s="160"/>
      <c r="S73" s="77"/>
      <c r="T73" s="77"/>
      <c r="U73" s="14"/>
    </row>
    <row r="74" spans="1:21" s="44" customFormat="1" ht="15.75" customHeight="1" x14ac:dyDescent="0.25">
      <c r="A74" s="247" t="s">
        <v>190</v>
      </c>
      <c r="B74" s="239"/>
      <c r="C74" s="240"/>
      <c r="D74" s="240"/>
      <c r="E74" s="241"/>
      <c r="F74" s="241"/>
      <c r="G74" s="240"/>
      <c r="H74" s="240"/>
      <c r="I74" s="240"/>
      <c r="J74" s="265"/>
      <c r="K74" s="265"/>
      <c r="L74" s="240"/>
      <c r="M74" s="107"/>
      <c r="N74" s="107"/>
      <c r="O74" s="107"/>
      <c r="P74" s="107"/>
      <c r="Q74" s="107"/>
      <c r="R74" s="160"/>
      <c r="S74" s="77"/>
      <c r="T74" s="77"/>
      <c r="U74" s="14"/>
    </row>
    <row r="75" spans="1:21" s="44" customFormat="1" ht="15.75" customHeight="1" x14ac:dyDescent="0.25">
      <c r="A75" s="247" t="s">
        <v>191</v>
      </c>
      <c r="B75" s="239"/>
      <c r="C75" s="240"/>
      <c r="D75" s="240"/>
      <c r="E75" s="241"/>
      <c r="F75" s="241"/>
      <c r="G75" s="240"/>
      <c r="H75" s="240"/>
      <c r="I75" s="240"/>
      <c r="J75" s="265"/>
      <c r="K75" s="265"/>
      <c r="L75" s="240"/>
      <c r="M75" s="107"/>
      <c r="N75" s="107"/>
      <c r="O75" s="107"/>
      <c r="P75" s="107"/>
      <c r="Q75" s="107"/>
      <c r="R75" s="160"/>
      <c r="S75" s="77"/>
      <c r="T75" s="77"/>
      <c r="U75" s="14"/>
    </row>
    <row r="76" spans="1:21" s="44" customFormat="1" ht="15.75" customHeight="1" x14ac:dyDescent="0.25">
      <c r="A76" s="247" t="s">
        <v>196</v>
      </c>
      <c r="B76" s="239"/>
      <c r="C76" s="240"/>
      <c r="D76" s="240"/>
      <c r="E76" s="241"/>
      <c r="F76" s="241"/>
      <c r="G76" s="240"/>
      <c r="H76" s="240"/>
      <c r="I76" s="240"/>
      <c r="J76" s="265"/>
      <c r="K76" s="265"/>
      <c r="L76" s="240"/>
      <c r="M76" s="107"/>
      <c r="N76" s="107"/>
      <c r="O76" s="107"/>
      <c r="P76" s="107"/>
      <c r="Q76" s="107"/>
      <c r="R76" s="160"/>
      <c r="S76" s="77"/>
      <c r="T76" s="77"/>
      <c r="U76" s="14"/>
    </row>
    <row r="77" spans="1:21" s="44" customFormat="1" ht="15.75" customHeight="1" x14ac:dyDescent="0.25">
      <c r="A77" s="247" t="s">
        <v>194</v>
      </c>
      <c r="B77" s="239"/>
      <c r="C77" s="240"/>
      <c r="D77" s="240"/>
      <c r="E77" s="241"/>
      <c r="F77" s="241"/>
      <c r="G77" s="240"/>
      <c r="H77" s="240"/>
      <c r="I77" s="240"/>
      <c r="J77" s="265"/>
      <c r="K77" s="265"/>
      <c r="L77" s="240"/>
      <c r="M77" s="107"/>
      <c r="N77" s="107"/>
      <c r="O77" s="107"/>
      <c r="P77" s="107"/>
      <c r="Q77" s="107"/>
      <c r="R77" s="160"/>
      <c r="S77" s="77"/>
      <c r="T77" s="77"/>
      <c r="U77" s="14"/>
    </row>
    <row r="78" spans="1:21" s="44" customFormat="1" ht="15.75" customHeight="1" x14ac:dyDescent="0.25">
      <c r="A78" s="247" t="s">
        <v>195</v>
      </c>
      <c r="B78" s="239"/>
      <c r="C78" s="240"/>
      <c r="D78" s="240"/>
      <c r="E78" s="241"/>
      <c r="F78" s="241"/>
      <c r="G78" s="240"/>
      <c r="H78" s="240"/>
      <c r="I78" s="240"/>
      <c r="J78" s="265"/>
      <c r="K78" s="265"/>
      <c r="L78" s="240"/>
      <c r="M78" s="107"/>
      <c r="N78" s="107"/>
      <c r="O78" s="107"/>
      <c r="P78" s="107"/>
      <c r="Q78" s="107"/>
      <c r="R78" s="160"/>
      <c r="S78" s="77"/>
      <c r="T78" s="77"/>
      <c r="U78" s="14"/>
    </row>
    <row r="79" spans="1:21" s="44" customFormat="1" ht="15.75" customHeight="1" x14ac:dyDescent="0.25">
      <c r="A79" s="205" t="s">
        <v>199</v>
      </c>
      <c r="B79" s="239"/>
      <c r="C79" s="240"/>
      <c r="D79" s="240"/>
      <c r="E79" s="241"/>
      <c r="F79" s="241"/>
      <c r="G79" s="240"/>
      <c r="H79" s="240"/>
      <c r="I79" s="240"/>
      <c r="J79" s="265"/>
      <c r="K79" s="265"/>
      <c r="L79" s="240"/>
      <c r="M79" s="107"/>
      <c r="N79" s="107"/>
      <c r="O79" s="107"/>
      <c r="P79" s="107"/>
      <c r="Q79" s="107"/>
      <c r="R79" s="160"/>
      <c r="S79" s="77"/>
      <c r="T79" s="77"/>
      <c r="U79" s="14"/>
    </row>
    <row r="80" spans="1:21" s="44" customFormat="1" ht="15.75" customHeight="1" x14ac:dyDescent="0.25">
      <c r="A80" s="205" t="s">
        <v>198</v>
      </c>
      <c r="B80" s="239"/>
      <c r="C80" s="240"/>
      <c r="D80" s="240"/>
      <c r="E80" s="241"/>
      <c r="F80" s="241"/>
      <c r="G80" s="240"/>
      <c r="H80" s="240"/>
      <c r="I80" s="240"/>
      <c r="J80" s="265"/>
      <c r="K80" s="265"/>
      <c r="L80" s="240"/>
      <c r="M80" s="107"/>
      <c r="N80" s="107"/>
      <c r="O80" s="107"/>
      <c r="P80" s="107"/>
      <c r="Q80" s="107"/>
      <c r="R80" s="160"/>
      <c r="S80" s="77"/>
      <c r="T80" s="77"/>
      <c r="U80" s="14"/>
    </row>
    <row r="81" spans="1:21" s="44" customFormat="1" ht="15.75" customHeight="1" x14ac:dyDescent="0.25">
      <c r="A81" s="61"/>
      <c r="B81" s="239"/>
      <c r="C81" s="240"/>
      <c r="D81" s="240"/>
      <c r="E81" s="241"/>
      <c r="F81" s="241"/>
      <c r="G81" s="240"/>
      <c r="H81" s="240"/>
      <c r="I81" s="240"/>
      <c r="J81" s="265"/>
      <c r="K81" s="265"/>
      <c r="L81" s="240"/>
      <c r="M81" s="107"/>
      <c r="N81" s="107"/>
      <c r="O81" s="107"/>
      <c r="P81" s="107"/>
      <c r="Q81" s="107"/>
      <c r="R81" s="160"/>
      <c r="S81" s="77"/>
      <c r="T81" s="77"/>
      <c r="U81" s="14"/>
    </row>
    <row r="82" spans="1:21" s="44" customFormat="1" ht="15.75" customHeight="1" x14ac:dyDescent="0.25">
      <c r="A82" s="242" t="s">
        <v>101</v>
      </c>
      <c r="B82" s="230"/>
      <c r="C82" s="231"/>
      <c r="D82" s="231"/>
      <c r="E82" s="232"/>
      <c r="F82" s="232"/>
      <c r="G82" s="231"/>
      <c r="H82" s="231"/>
      <c r="I82" s="231"/>
      <c r="J82" s="266"/>
      <c r="K82" s="266"/>
      <c r="L82" s="231"/>
      <c r="M82" s="231"/>
      <c r="N82" s="231"/>
      <c r="O82" s="231"/>
      <c r="P82" s="231"/>
      <c r="Q82" s="231"/>
      <c r="R82" s="235"/>
      <c r="S82" s="233"/>
      <c r="T82" s="233"/>
      <c r="U82" s="234"/>
    </row>
    <row r="83" spans="1:21" s="44" customFormat="1" ht="15.75" customHeight="1" x14ac:dyDescent="0.25">
      <c r="A83" s="229" t="s">
        <v>158</v>
      </c>
      <c r="B83" s="230"/>
      <c r="C83" s="231"/>
      <c r="D83" s="231"/>
      <c r="E83" s="232"/>
      <c r="F83" s="232"/>
      <c r="G83" s="231"/>
      <c r="H83" s="231"/>
      <c r="I83" s="231"/>
      <c r="J83" s="266"/>
      <c r="K83" s="266"/>
      <c r="L83" s="231"/>
      <c r="M83" s="231"/>
      <c r="N83" s="231"/>
      <c r="O83" s="231"/>
      <c r="P83" s="231"/>
      <c r="Q83" s="231"/>
      <c r="R83" s="235"/>
      <c r="S83" s="233"/>
      <c r="T83" s="233"/>
      <c r="U83" s="234"/>
    </row>
    <row r="84" spans="1:21" s="44" customFormat="1" ht="15.75" customHeight="1" x14ac:dyDescent="0.25">
      <c r="A84" s="229" t="s">
        <v>169</v>
      </c>
      <c r="B84" s="230"/>
      <c r="C84" s="231"/>
      <c r="D84" s="231"/>
      <c r="E84" s="232"/>
      <c r="F84" s="232"/>
      <c r="G84" s="231"/>
      <c r="H84" s="231"/>
      <c r="I84" s="231"/>
      <c r="J84" s="267"/>
      <c r="K84" s="266"/>
      <c r="L84" s="231"/>
      <c r="M84" s="231"/>
      <c r="N84" s="231"/>
      <c r="O84" s="231"/>
      <c r="P84" s="231"/>
      <c r="Q84" s="231"/>
      <c r="R84" s="235"/>
      <c r="S84" s="233"/>
      <c r="T84" s="233"/>
      <c r="U84" s="234"/>
    </row>
    <row r="85" spans="1:21" s="44" customFormat="1" ht="15.75" customHeight="1" x14ac:dyDescent="0.25">
      <c r="A85" s="229" t="s">
        <v>159</v>
      </c>
      <c r="B85" s="230"/>
      <c r="C85" s="231"/>
      <c r="D85" s="231"/>
      <c r="E85" s="232"/>
      <c r="F85" s="232"/>
      <c r="G85" s="231"/>
      <c r="H85" s="231"/>
      <c r="I85" s="231"/>
      <c r="J85" s="266"/>
      <c r="K85" s="266"/>
      <c r="L85" s="231"/>
      <c r="M85" s="231"/>
      <c r="N85" s="231"/>
      <c r="O85" s="231"/>
      <c r="P85" s="231"/>
      <c r="Q85" s="231"/>
      <c r="R85" s="235"/>
      <c r="S85" s="233"/>
      <c r="T85" s="233"/>
      <c r="U85" s="234"/>
    </row>
    <row r="86" spans="1:21" s="44" customFormat="1" ht="15.75" customHeight="1" x14ac:dyDescent="0.25">
      <c r="A86" s="229" t="s">
        <v>160</v>
      </c>
      <c r="B86" s="230"/>
      <c r="C86" s="231"/>
      <c r="D86" s="231"/>
      <c r="E86" s="232"/>
      <c r="F86" s="232"/>
      <c r="G86" s="231"/>
      <c r="H86" s="231"/>
      <c r="I86" s="231"/>
      <c r="J86" s="266"/>
      <c r="K86" s="266"/>
      <c r="L86" s="231"/>
      <c r="M86" s="231"/>
      <c r="N86" s="231"/>
      <c r="O86" s="231"/>
      <c r="P86" s="231"/>
      <c r="Q86" s="231"/>
      <c r="R86" s="235"/>
      <c r="S86" s="233"/>
      <c r="T86" s="233"/>
      <c r="U86" s="234"/>
    </row>
    <row r="87" spans="1:21" s="44" customFormat="1" ht="15.75" customHeight="1" x14ac:dyDescent="0.25">
      <c r="A87" s="206"/>
      <c r="B87" s="106"/>
      <c r="C87" s="107"/>
      <c r="D87" s="107"/>
      <c r="E87" s="76"/>
      <c r="F87" s="76"/>
      <c r="G87" s="107"/>
      <c r="H87" s="107"/>
      <c r="I87" s="107"/>
      <c r="J87" s="268"/>
      <c r="K87" s="268"/>
      <c r="L87" s="107"/>
      <c r="M87" s="107"/>
      <c r="N87" s="107"/>
      <c r="O87" s="107"/>
      <c r="P87" s="107"/>
      <c r="Q87" s="107"/>
      <c r="R87" s="160"/>
      <c r="S87" s="77"/>
      <c r="T87" s="77"/>
      <c r="U87" s="14"/>
    </row>
    <row r="88" spans="1:21" s="44" customFormat="1" ht="15.75" customHeight="1" x14ac:dyDescent="0.25">
      <c r="A88" s="242" t="s">
        <v>161</v>
      </c>
      <c r="B88" s="106"/>
      <c r="C88" s="107"/>
      <c r="D88" s="107"/>
      <c r="E88" s="76"/>
      <c r="F88" s="76"/>
      <c r="G88" s="107"/>
      <c r="H88" s="107"/>
      <c r="I88" s="107"/>
      <c r="J88" s="268"/>
      <c r="K88" s="268"/>
      <c r="L88" s="107"/>
      <c r="M88" s="107"/>
      <c r="N88" s="107"/>
      <c r="O88" s="107"/>
      <c r="P88" s="107"/>
      <c r="Q88" s="107"/>
      <c r="R88" s="160"/>
      <c r="S88" s="77"/>
      <c r="T88" s="77"/>
      <c r="U88" s="14"/>
    </row>
    <row r="89" spans="1:21" s="18" customFormat="1" x14ac:dyDescent="0.25">
      <c r="A89" s="257" t="s">
        <v>156</v>
      </c>
      <c r="B89" s="171"/>
      <c r="C89" s="171"/>
      <c r="D89" s="171"/>
      <c r="E89" s="171"/>
      <c r="F89" s="171"/>
      <c r="G89" s="171"/>
      <c r="H89" s="171"/>
      <c r="I89" s="171"/>
      <c r="J89" s="269"/>
      <c r="K89" s="269"/>
      <c r="L89" s="171"/>
      <c r="M89" s="171"/>
      <c r="N89" s="171"/>
      <c r="O89" s="171"/>
      <c r="P89" s="171"/>
      <c r="Q89" s="171"/>
      <c r="R89" s="248"/>
      <c r="S89" s="244"/>
      <c r="T89" s="244"/>
      <c r="U89" s="170"/>
    </row>
    <row r="90" spans="1:21" s="55" customFormat="1" x14ac:dyDescent="0.25">
      <c r="A90" s="249" t="s">
        <v>177</v>
      </c>
      <c r="B90" s="243"/>
      <c r="C90" s="243"/>
      <c r="D90" s="243"/>
      <c r="E90" s="243"/>
      <c r="F90" s="243"/>
      <c r="G90" s="243"/>
      <c r="H90" s="243"/>
      <c r="I90" s="243"/>
      <c r="J90" s="270"/>
      <c r="K90" s="270"/>
      <c r="L90" s="243"/>
      <c r="M90" s="243"/>
      <c r="N90" s="243"/>
      <c r="O90" s="243"/>
      <c r="P90" s="243"/>
      <c r="Q90" s="243"/>
      <c r="R90" s="172"/>
      <c r="S90" s="170"/>
      <c r="T90" s="170"/>
      <c r="U90" s="170"/>
    </row>
    <row r="91" spans="1:21" x14ac:dyDescent="0.25">
      <c r="A91" s="208"/>
      <c r="B91" s="43"/>
      <c r="C91" s="43"/>
      <c r="D91" s="43"/>
      <c r="E91" s="43"/>
      <c r="F91" s="43"/>
      <c r="G91" s="43"/>
      <c r="H91" s="43"/>
      <c r="I91" s="43"/>
      <c r="J91" s="271"/>
      <c r="K91" s="271"/>
      <c r="L91" s="43"/>
      <c r="M91" s="43"/>
      <c r="N91" s="43"/>
      <c r="O91" s="43"/>
      <c r="P91" s="43"/>
      <c r="Q91" s="43"/>
      <c r="R91" s="62"/>
      <c r="S91" s="14"/>
      <c r="T91" s="14"/>
      <c r="U91" s="14"/>
    </row>
    <row r="92" spans="1:21" ht="15.75" x14ac:dyDescent="0.25">
      <c r="A92" s="242" t="s">
        <v>150</v>
      </c>
      <c r="B92" s="227"/>
      <c r="C92" s="227"/>
      <c r="D92" s="227"/>
      <c r="E92" s="227"/>
      <c r="F92" s="227"/>
      <c r="G92" s="227"/>
      <c r="H92" s="227"/>
      <c r="I92" s="43"/>
      <c r="J92" s="271"/>
      <c r="K92" s="271"/>
      <c r="L92" s="43"/>
      <c r="M92" s="43"/>
      <c r="N92" s="43"/>
      <c r="O92" s="43"/>
      <c r="P92" s="43"/>
      <c r="Q92" s="43"/>
      <c r="R92" s="62"/>
      <c r="S92" s="14"/>
      <c r="T92" s="14"/>
      <c r="U92" s="14"/>
    </row>
    <row r="93" spans="1:21" x14ac:dyDescent="0.25">
      <c r="A93" s="208" t="s">
        <v>148</v>
      </c>
      <c r="B93" s="43"/>
      <c r="C93" s="43"/>
      <c r="D93" s="43"/>
      <c r="E93" s="43"/>
      <c r="F93" s="43"/>
      <c r="G93" s="43"/>
      <c r="H93" s="43"/>
      <c r="I93" s="43"/>
      <c r="J93" s="271"/>
      <c r="K93" s="271"/>
      <c r="L93" s="43"/>
      <c r="M93" s="43"/>
      <c r="N93" s="43"/>
      <c r="O93" s="43"/>
      <c r="P93" s="43"/>
      <c r="Q93" s="43"/>
      <c r="R93" s="62"/>
      <c r="S93" s="14"/>
      <c r="T93" s="14"/>
      <c r="U93" s="14"/>
    </row>
    <row r="94" spans="1:21" x14ac:dyDescent="0.25">
      <c r="A94" s="208" t="s">
        <v>167</v>
      </c>
      <c r="B94" s="43"/>
      <c r="C94" s="43"/>
      <c r="D94" s="43"/>
      <c r="E94" s="43"/>
      <c r="F94" s="43"/>
      <c r="G94" s="43"/>
      <c r="H94" s="43"/>
      <c r="I94" s="43"/>
      <c r="J94" s="271"/>
      <c r="K94" s="271"/>
      <c r="L94" s="43"/>
      <c r="M94" s="43"/>
      <c r="N94" s="43"/>
      <c r="O94" s="43"/>
      <c r="P94" s="43"/>
      <c r="Q94" s="43"/>
      <c r="R94" s="62"/>
      <c r="S94" s="14"/>
      <c r="T94" s="14"/>
      <c r="U94" s="14"/>
    </row>
    <row r="95" spans="1:21" ht="15.75" thickBot="1" x14ac:dyDescent="0.3">
      <c r="A95" s="209" t="s">
        <v>168</v>
      </c>
      <c r="B95" s="64"/>
      <c r="C95" s="64"/>
      <c r="D95" s="64"/>
      <c r="E95" s="64"/>
      <c r="F95" s="64"/>
      <c r="G95" s="64"/>
      <c r="H95" s="64"/>
      <c r="I95" s="64"/>
      <c r="J95" s="272"/>
      <c r="K95" s="272"/>
      <c r="L95" s="64"/>
      <c r="M95" s="64"/>
      <c r="N95" s="64"/>
      <c r="O95" s="64"/>
      <c r="P95" s="64"/>
      <c r="Q95" s="64"/>
      <c r="R95" s="65"/>
      <c r="S95" s="14"/>
      <c r="T95" s="14"/>
      <c r="U95" s="14"/>
    </row>
  </sheetData>
  <mergeCells count="3">
    <mergeCell ref="S5:T5"/>
    <mergeCell ref="D5:E5"/>
    <mergeCell ref="Q5:R5"/>
  </mergeCells>
  <phoneticPr fontId="27" type="noConversion"/>
  <conditionalFormatting sqref="D60 D7:D11">
    <cfRule type="expression" dxfId="505" priority="811">
      <formula>ISTEXT($D7)</formula>
    </cfRule>
    <cfRule type="expression" dxfId="504" priority="812">
      <formula>NOT(ISBLANK($D7))</formula>
    </cfRule>
  </conditionalFormatting>
  <conditionalFormatting sqref="E60 E7:E11">
    <cfRule type="expression" dxfId="503" priority="809">
      <formula>ISTEXT($E7)</formula>
    </cfRule>
    <cfRule type="expression" dxfId="502" priority="810">
      <formula>NOT(ISBLANK($E7))</formula>
    </cfRule>
  </conditionalFormatting>
  <conditionalFormatting sqref="G60">
    <cfRule type="expression" dxfId="501" priority="807">
      <formula>ISTEXT($G60)</formula>
    </cfRule>
    <cfRule type="expression" dxfId="500" priority="808">
      <formula>NOT(ISBLANK($G60))</formula>
    </cfRule>
  </conditionalFormatting>
  <conditionalFormatting sqref="I60 I7:I11">
    <cfRule type="expression" dxfId="499" priority="805">
      <formula>ISTEXT($I7)</formula>
    </cfRule>
    <cfRule type="expression" dxfId="498" priority="806">
      <formula>NOT(ISBLANK($I7))</formula>
    </cfRule>
  </conditionalFormatting>
  <conditionalFormatting sqref="H60 H7:H11">
    <cfRule type="expression" dxfId="497" priority="803">
      <formula>ISTEXT($H7)</formula>
    </cfRule>
    <cfRule type="expression" dxfId="496" priority="804">
      <formula>NOT(ISBLANK($H7))</formula>
    </cfRule>
  </conditionalFormatting>
  <conditionalFormatting sqref="J60 J7:J11">
    <cfRule type="expression" dxfId="495" priority="801">
      <formula>ISTEXT($J7)</formula>
    </cfRule>
    <cfRule type="expression" dxfId="494" priority="802">
      <formula>NOT(ISBLANK($J7))</formula>
    </cfRule>
  </conditionalFormatting>
  <conditionalFormatting sqref="K60 K7:K11">
    <cfRule type="expression" dxfId="493" priority="799">
      <formula>ISTEXT($K7)</formula>
    </cfRule>
    <cfRule type="expression" dxfId="492" priority="800">
      <formula>NOT(ISBLANK($K7))</formula>
    </cfRule>
  </conditionalFormatting>
  <conditionalFormatting sqref="L60 L7:L11">
    <cfRule type="expression" dxfId="491" priority="797">
      <formula>ISTEXT($L7)</formula>
    </cfRule>
    <cfRule type="expression" dxfId="490" priority="798">
      <formula>NOT(ISBLANK($L7))</formula>
    </cfRule>
  </conditionalFormatting>
  <conditionalFormatting sqref="M7:M60">
    <cfRule type="expression" dxfId="489" priority="795">
      <formula>ISTEXT($M7)</formula>
    </cfRule>
    <cfRule type="expression" dxfId="488" priority="796">
      <formula>NOT(ISBLANK($M7))</formula>
    </cfRule>
  </conditionalFormatting>
  <conditionalFormatting sqref="N60 N7:N11">
    <cfRule type="expression" dxfId="487" priority="793">
      <formula>ISTEXT($N7)</formula>
    </cfRule>
    <cfRule type="expression" dxfId="486" priority="794">
      <formula>NOT(ISBLANK($N7))</formula>
    </cfRule>
  </conditionalFormatting>
  <conditionalFormatting sqref="O60 O7:O11">
    <cfRule type="expression" dxfId="485" priority="791">
      <formula>ISTEXT($O7)</formula>
    </cfRule>
    <cfRule type="expression" dxfId="484" priority="792">
      <formula>NOT(ISBLANK($O7))</formula>
    </cfRule>
  </conditionalFormatting>
  <conditionalFormatting sqref="P60 P7:P11">
    <cfRule type="expression" dxfId="483" priority="789">
      <formula>ISTEXT($P7)</formula>
    </cfRule>
    <cfRule type="expression" dxfId="482" priority="790">
      <formula>NOT(ISBLANK($P7))</formula>
    </cfRule>
  </conditionalFormatting>
  <conditionalFormatting sqref="Q60 Q7:Q11">
    <cfRule type="expression" dxfId="481" priority="787">
      <formula>ISTEXT($Q7)</formula>
    </cfRule>
    <cfRule type="expression" dxfId="480" priority="788">
      <formula>NOT(ISBLANK($Q7))</formula>
    </cfRule>
  </conditionalFormatting>
  <conditionalFormatting sqref="R60 R7:R11">
    <cfRule type="expression" dxfId="479" priority="785">
      <formula>ISTEXT($R7)</formula>
    </cfRule>
    <cfRule type="expression" dxfId="478" priority="786">
      <formula>NOT(ISBLANK($R7))</formula>
    </cfRule>
  </conditionalFormatting>
  <conditionalFormatting sqref="S60 S7:S11">
    <cfRule type="expression" dxfId="477" priority="781">
      <formula>ISTEXT($S7)</formula>
    </cfRule>
    <cfRule type="expression" dxfId="476" priority="782">
      <formula>NOT(ISBLANK($S7))</formula>
    </cfRule>
  </conditionalFormatting>
  <conditionalFormatting sqref="T60 T7:T11">
    <cfRule type="expression" dxfId="475" priority="779">
      <formula>ISTEXT($T7)</formula>
    </cfRule>
    <cfRule type="expression" dxfId="474" priority="780">
      <formula>NOT(ISBLANK($T7))</formula>
    </cfRule>
  </conditionalFormatting>
  <conditionalFormatting sqref="F60 F7:F11">
    <cfRule type="expression" dxfId="473" priority="774">
      <formula>OR(ISBLANK($H7),AND(ISBLANK($J7),ISBLANK($K7)))</formula>
    </cfRule>
  </conditionalFormatting>
  <conditionalFormatting sqref="D12:D59">
    <cfRule type="expression" dxfId="472" priority="409">
      <formula>ISTEXT($D12)</formula>
    </cfRule>
    <cfRule type="expression" dxfId="471" priority="410">
      <formula>NOT(ISBLANK($D12))</formula>
    </cfRule>
  </conditionalFormatting>
  <conditionalFormatting sqref="E12:E59">
    <cfRule type="expression" dxfId="470" priority="407">
      <formula>ISTEXT($E12)</formula>
    </cfRule>
    <cfRule type="expression" dxfId="469" priority="408">
      <formula>NOT(ISBLANK($E12))</formula>
    </cfRule>
  </conditionalFormatting>
  <conditionalFormatting sqref="I12:I59">
    <cfRule type="expression" dxfId="468" priority="405">
      <formula>ISTEXT($I12)</formula>
    </cfRule>
    <cfRule type="expression" dxfId="467" priority="406">
      <formula>NOT(ISBLANK($I12))</formula>
    </cfRule>
  </conditionalFormatting>
  <conditionalFormatting sqref="H12:H59">
    <cfRule type="expression" dxfId="466" priority="403">
      <formula>ISTEXT($H12)</formula>
    </cfRule>
    <cfRule type="expression" dxfId="465" priority="404">
      <formula>NOT(ISBLANK($H12))</formula>
    </cfRule>
  </conditionalFormatting>
  <conditionalFormatting sqref="J12:J59">
    <cfRule type="expression" dxfId="464" priority="401">
      <formula>ISTEXT($J12)</formula>
    </cfRule>
    <cfRule type="expression" dxfId="463" priority="402">
      <formula>NOT(ISBLANK($J12))</formula>
    </cfRule>
  </conditionalFormatting>
  <conditionalFormatting sqref="K12:K59">
    <cfRule type="expression" dxfId="462" priority="399">
      <formula>ISTEXT($K12)</formula>
    </cfRule>
    <cfRule type="expression" dxfId="461" priority="400">
      <formula>NOT(ISBLANK($K12))</formula>
    </cfRule>
  </conditionalFormatting>
  <conditionalFormatting sqref="L12:L59">
    <cfRule type="expression" dxfId="460" priority="397">
      <formula>ISTEXT($L12)</formula>
    </cfRule>
    <cfRule type="expression" dxfId="459" priority="398">
      <formula>NOT(ISBLANK($L12))</formula>
    </cfRule>
  </conditionalFormatting>
  <conditionalFormatting sqref="N12:N59">
    <cfRule type="expression" dxfId="458" priority="393">
      <formula>ISTEXT($N12)</formula>
    </cfRule>
    <cfRule type="expression" dxfId="457" priority="394">
      <formula>NOT(ISBLANK($N12))</formula>
    </cfRule>
  </conditionalFormatting>
  <conditionalFormatting sqref="O12:O59">
    <cfRule type="expression" dxfId="456" priority="391">
      <formula>ISTEXT($O12)</formula>
    </cfRule>
    <cfRule type="expression" dxfId="455" priority="392">
      <formula>NOT(ISBLANK($O12))</formula>
    </cfRule>
  </conditionalFormatting>
  <conditionalFormatting sqref="P12:P59">
    <cfRule type="expression" dxfId="454" priority="389">
      <formula>ISTEXT($P12)</formula>
    </cfRule>
    <cfRule type="expression" dxfId="453" priority="390">
      <formula>NOT(ISBLANK($P12))</formula>
    </cfRule>
  </conditionalFormatting>
  <conditionalFormatting sqref="Q12:Q59">
    <cfRule type="expression" dxfId="452" priority="387">
      <formula>ISTEXT($Q12)</formula>
    </cfRule>
    <cfRule type="expression" dxfId="451" priority="388">
      <formula>NOT(ISBLANK($Q12))</formula>
    </cfRule>
  </conditionalFormatting>
  <conditionalFormatting sqref="R12:R59">
    <cfRule type="expression" dxfId="450" priority="385">
      <formula>ISTEXT($R12)</formula>
    </cfRule>
    <cfRule type="expression" dxfId="449" priority="386">
      <formula>NOT(ISBLANK($R12))</formula>
    </cfRule>
  </conditionalFormatting>
  <conditionalFormatting sqref="S12:S59">
    <cfRule type="expression" dxfId="448" priority="381">
      <formula>ISTEXT($S12)</formula>
    </cfRule>
    <cfRule type="expression" dxfId="447" priority="382">
      <formula>NOT(ISBLANK($S12))</formula>
    </cfRule>
  </conditionalFormatting>
  <conditionalFormatting sqref="T12:T59">
    <cfRule type="expression" dxfId="446" priority="379">
      <formula>ISTEXT($T12)</formula>
    </cfRule>
    <cfRule type="expression" dxfId="445" priority="380">
      <formula>NOT(ISBLANK($T12))</formula>
    </cfRule>
  </conditionalFormatting>
  <conditionalFormatting sqref="C7:C59">
    <cfRule type="containsText" dxfId="444" priority="376" operator="containsText" text="Y">
      <formula>NOT(ISERROR(SEARCH("Y",C7)))</formula>
    </cfRule>
  </conditionalFormatting>
  <conditionalFormatting sqref="F12:F59">
    <cfRule type="expression" dxfId="443" priority="100">
      <formula>OR(ISBLANK($H12),AND(ISBLANK($J12),ISBLANK($K12)))</formula>
    </cfRule>
  </conditionalFormatting>
  <conditionalFormatting sqref="G7:G59">
    <cfRule type="expression" dxfId="442" priority="99">
      <formula>OR(ISBLANK($I7),AND(ISBLANK($J7),ISBLANK($K7)))</formula>
    </cfRule>
  </conditionalFormatting>
  <conditionalFormatting sqref="F28:F39">
    <cfRule type="expression" dxfId="441" priority="46">
      <formula>OR(ISBLANK($H28),AND(ISBLANK($J28),ISBLANK($K28)))</formula>
    </cfRule>
  </conditionalFormatting>
  <conditionalFormatting sqref="G28:G39">
    <cfRule type="expression" dxfId="440" priority="45">
      <formula>OR(ISBLANK($I28),AND(ISBLANK($J28),ISBLANK($K28)))</formula>
    </cfRule>
  </conditionalFormatting>
  <conditionalFormatting sqref="U7:U59">
    <cfRule type="expression" dxfId="439" priority="818">
      <formula>ISTEXT($U7)</formula>
    </cfRule>
    <cfRule type="expression" dxfId="438" priority="819">
      <formula>NOT(ISBLANK($U7))</formula>
    </cfRule>
    <cfRule type="expression" dxfId="437" priority="820">
      <formula>NOT(ISBLANK($B7))</formula>
    </cfRule>
  </conditionalFormatting>
  <conditionalFormatting sqref="D7:E59 H7:T59">
    <cfRule type="expression" dxfId="436" priority="411">
      <formula>NOT(ISBLANK($B7))</formula>
    </cfRule>
  </conditionalFormatting>
  <pageMargins left="0.25" right="0.25" top="0.75" bottom="0.75" header="0.3" footer="0.3"/>
  <pageSetup scale="41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S75"/>
  <sheetViews>
    <sheetView zoomScaleNormal="100" workbookViewId="0">
      <selection activeCell="J18" sqref="J18"/>
    </sheetView>
  </sheetViews>
  <sheetFormatPr defaultRowHeight="15" x14ac:dyDescent="0.25"/>
  <cols>
    <col min="1" max="1" width="16" style="8" customWidth="1"/>
    <col min="2" max="2" width="10.85546875" style="8" customWidth="1"/>
    <col min="3" max="3" width="8.85546875" style="98" customWidth="1"/>
    <col min="4" max="5" width="6.42578125" style="8" customWidth="1"/>
    <col min="6" max="6" width="6.85546875" style="8" customWidth="1"/>
    <col min="7" max="7" width="7.140625" style="8" customWidth="1"/>
    <col min="8" max="9" width="6.85546875" style="8" customWidth="1"/>
    <col min="10" max="10" width="7.28515625" style="8" customWidth="1"/>
    <col min="11" max="11" width="7.140625" style="8" customWidth="1"/>
    <col min="12" max="12" width="8.7109375" style="8" customWidth="1"/>
    <col min="13" max="13" width="6.7109375" style="8" customWidth="1"/>
    <col min="14" max="14" width="6.42578125" style="8" customWidth="1"/>
    <col min="15" max="15" width="6.140625" style="8" customWidth="1"/>
    <col min="16" max="16" width="6.85546875" style="8" customWidth="1"/>
    <col min="17" max="17" width="6.7109375" style="8" customWidth="1"/>
    <col min="18" max="16384" width="9.140625" style="8"/>
  </cols>
  <sheetData>
    <row r="1" spans="1:17" ht="19.5" customHeight="1" thickBot="1" x14ac:dyDescent="0.3">
      <c r="A1" s="150" t="s">
        <v>15</v>
      </c>
      <c r="B1" s="150"/>
      <c r="C1" s="150"/>
      <c r="D1" s="150"/>
      <c r="E1" s="150"/>
      <c r="F1" s="150"/>
      <c r="G1" s="150"/>
      <c r="H1" s="150"/>
      <c r="I1" s="150"/>
      <c r="J1" s="150"/>
      <c r="K1" s="323"/>
      <c r="L1" s="323"/>
      <c r="M1" s="150"/>
      <c r="N1" s="150"/>
      <c r="O1" s="42"/>
      <c r="P1" s="42"/>
      <c r="Q1" s="42"/>
    </row>
    <row r="2" spans="1:17" s="44" customFormat="1" ht="15.75" customHeight="1" x14ac:dyDescent="0.3">
      <c r="A2" s="143" t="str">
        <f>' Inf Conc'!A2</f>
        <v>City of Calistoga WWTP</v>
      </c>
      <c r="B2" s="144"/>
      <c r="C2" s="144"/>
      <c r="D2" s="144"/>
      <c r="E2" s="144"/>
      <c r="F2" s="144"/>
      <c r="G2" s="144"/>
      <c r="H2" s="144"/>
      <c r="I2" s="144"/>
      <c r="J2" s="144"/>
      <c r="K2" s="43"/>
      <c r="L2" s="307"/>
      <c r="M2" s="308"/>
      <c r="N2" s="315"/>
      <c r="O2" s="19"/>
      <c r="P2" s="19"/>
      <c r="Q2" s="19"/>
    </row>
    <row r="3" spans="1:17" s="44" customFormat="1" ht="16.5" customHeight="1" thickBot="1" x14ac:dyDescent="0.35">
      <c r="A3" s="145" t="str">
        <f>' Inf Conc'!A3</f>
        <v>Warren Schenstrom, Water Systems Superintendent, 707 942 2847, wschenstrom@ci.calistoga.ca.us</v>
      </c>
      <c r="B3" s="146"/>
      <c r="C3" s="146"/>
      <c r="D3" s="146"/>
      <c r="E3" s="146"/>
      <c r="F3" s="146"/>
      <c r="G3" s="146"/>
      <c r="H3" s="146"/>
      <c r="I3" s="146"/>
      <c r="J3" s="147"/>
      <c r="K3" s="311"/>
      <c r="L3" s="64"/>
      <c r="M3" s="146"/>
      <c r="N3" s="147"/>
      <c r="O3" s="19"/>
      <c r="P3" s="19"/>
      <c r="Q3" s="19"/>
    </row>
    <row r="4" spans="1:17" ht="15" customHeight="1" thickBot="1" x14ac:dyDescent="0.3"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</row>
    <row r="5" spans="1:17" ht="39" x14ac:dyDescent="0.25">
      <c r="A5" s="26" t="s">
        <v>92</v>
      </c>
      <c r="B5" s="15" t="s">
        <v>0</v>
      </c>
      <c r="C5" s="81" t="s">
        <v>63</v>
      </c>
      <c r="D5" s="339" t="s">
        <v>13</v>
      </c>
      <c r="E5" s="340"/>
      <c r="F5" s="13" t="s">
        <v>40</v>
      </c>
      <c r="G5" s="9" t="s">
        <v>41</v>
      </c>
      <c r="H5" s="10" t="s">
        <v>42</v>
      </c>
      <c r="I5" s="10" t="s">
        <v>43</v>
      </c>
      <c r="J5" s="10" t="s">
        <v>44</v>
      </c>
      <c r="K5" s="10" t="s">
        <v>57</v>
      </c>
      <c r="L5" s="10" t="s">
        <v>45</v>
      </c>
      <c r="M5" s="10" t="s">
        <v>46</v>
      </c>
      <c r="N5" s="10" t="s">
        <v>47</v>
      </c>
      <c r="O5" s="10" t="s">
        <v>48</v>
      </c>
      <c r="P5" s="10" t="s">
        <v>49</v>
      </c>
      <c r="Q5" s="295" t="s">
        <v>50</v>
      </c>
    </row>
    <row r="6" spans="1:17" ht="48.75" customHeight="1" x14ac:dyDescent="0.25">
      <c r="A6" s="97"/>
      <c r="B6" s="21" t="s">
        <v>33</v>
      </c>
      <c r="C6" s="82"/>
      <c r="D6" s="22" t="s">
        <v>14</v>
      </c>
      <c r="E6" s="23" t="s">
        <v>10</v>
      </c>
      <c r="F6" s="51"/>
      <c r="G6" s="52"/>
      <c r="H6" s="24"/>
      <c r="I6" s="24"/>
      <c r="J6" s="24"/>
      <c r="K6" s="24"/>
      <c r="L6" s="24"/>
      <c r="M6" s="24"/>
      <c r="N6" s="24"/>
      <c r="O6" s="24"/>
      <c r="P6" s="302" t="s">
        <v>202</v>
      </c>
      <c r="Q6" s="296"/>
    </row>
    <row r="7" spans="1:17" x14ac:dyDescent="0.25">
      <c r="A7" s="274" t="str">
        <f>'Eff Conc.'!A7</f>
        <v>03 2012</v>
      </c>
      <c r="B7" s="84">
        <f>'Eff Conc.'!B7</f>
        <v>41472</v>
      </c>
      <c r="C7" s="119" t="str">
        <f>'Eff Conc.'!C7</f>
        <v>N</v>
      </c>
      <c r="D7" s="223">
        <f>'Eff Conc.'!D7</f>
        <v>0.70799999999999996</v>
      </c>
      <c r="E7" s="223">
        <f>'Eff Conc.'!E7</f>
        <v>0.76700000000000002</v>
      </c>
      <c r="F7" s="258">
        <f>IF(OR('Eff Conc.'!F7=0,'Eff Conc.'!F7=""), " ", 'Eff Conc.'!$D7*'Eff Conc.'!F7*3.78)</f>
        <v>52.668403199999993</v>
      </c>
      <c r="G7" s="258">
        <f>IF(OR('Eff Conc.'!G7=0,'Eff Conc.'!G7=""), " ", 'Eff Conc.'!$D7*'Eff Conc.'!G7*3.78)</f>
        <v>52.186679999999996</v>
      </c>
      <c r="H7" s="258">
        <f>IF('Eff Conc.'!H7="", " ", 'Eff Conc.'!$D7*'Eff Conc.'!H7*3.78)</f>
        <v>1.7395559999999999</v>
      </c>
      <c r="I7" s="258">
        <f>IF('Eff Conc.'!I7="", " ", 'Eff Conc.'!$D7*'Eff Conc.'!I7*3.78)</f>
        <v>1.2578327999999996</v>
      </c>
      <c r="J7" s="258">
        <f>IF('Eff Conc.'!J7="", " ", 'Eff Conc.'!$D7*'Eff Conc.'!J7*3.78)</f>
        <v>50.848559999999999</v>
      </c>
      <c r="K7" s="258">
        <f>IF('Eff Conc.'!K7="", " ", 'Eff Conc.'!$D7*'Eff Conc.'!K7*3.78)</f>
        <v>8.0287199999999989E-2</v>
      </c>
      <c r="L7" s="258">
        <f>IF('Eff Conc.'!L7="", " ", 'Eff Conc.'!$D7*'Eff Conc.'!L7*3.78)</f>
        <v>0.3746736</v>
      </c>
      <c r="M7" s="258" t="str">
        <f>IF('Eff Conc.'!M7="", " ", 'Eff Conc.'!$D7*'Eff Conc.'!M7*3.78)</f>
        <v xml:space="preserve"> </v>
      </c>
      <c r="N7" s="258">
        <f>IF('Eff Conc.'!N7="", " ", 'Eff Conc.'!$D7*'Eff Conc.'!N7*3.78)</f>
        <v>10.704959999999998</v>
      </c>
      <c r="O7" s="258">
        <f>IF('Eff Conc.'!O7="", " ", 'Eff Conc.'!$D7*'Eff Conc.'!O7*3.78)</f>
        <v>8.5639679999999991</v>
      </c>
      <c r="P7" s="258">
        <f>IF('Eff Conc.'!P7="", " ", 'Eff Conc.'!$E7*'Eff Conc.'!P7*3.78)</f>
        <v>11.017187999999999</v>
      </c>
      <c r="Q7" s="275">
        <f>IF('Eff Conc.'!U7="", " ", 'Eff Conc.'!$D7*'Eff Conc.'!U7*3.78)</f>
        <v>8.0287199999999981</v>
      </c>
    </row>
    <row r="8" spans="1:17" ht="15" customHeight="1" x14ac:dyDescent="0.25">
      <c r="A8" s="274" t="str">
        <f>'Eff Conc.'!A8</f>
        <v>04 2012</v>
      </c>
      <c r="B8" s="84">
        <f>'Eff Conc.'!B8</f>
        <v>41247</v>
      </c>
      <c r="C8" s="119" t="str">
        <f>'Eff Conc.'!C8</f>
        <v>N</v>
      </c>
      <c r="D8" s="223">
        <f>'Eff Conc.'!D8</f>
        <v>1.7749999999999999</v>
      </c>
      <c r="E8" s="223">
        <f>'Eff Conc.'!E8</f>
        <v>1.7290000000000001</v>
      </c>
      <c r="F8" s="258">
        <f>IF(OR('Eff Conc.'!F8=0,'Eff Conc.'!F8=""), " ", 'Eff Conc.'!$D8*'Eff Conc.'!F8*3.78)</f>
        <v>67.698854999999995</v>
      </c>
      <c r="G8" s="258">
        <f>IF(OR('Eff Conc.'!G8=0,'Eff Conc.'!G8=""), " ", 'Eff Conc.'!$D8*'Eff Conc.'!G8*3.78)</f>
        <v>67.162094999999994</v>
      </c>
      <c r="H8" s="258">
        <f>IF('Eff Conc.'!H8="", " ", 'Eff Conc.'!$D8*'Eff Conc.'!H8*3.78)</f>
        <v>3.75732</v>
      </c>
      <c r="I8" s="258">
        <f>IF('Eff Conc.'!I8="", " ", 'Eff Conc.'!$D8*'Eff Conc.'!I8*3.78)</f>
        <v>3.2205599999999999</v>
      </c>
      <c r="J8" s="258">
        <f>IF('Eff Conc.'!J8="", " ", 'Eff Conc.'!$D8*'Eff Conc.'!J8*3.78)</f>
        <v>63.740249999999996</v>
      </c>
      <c r="K8" s="258">
        <f>IF('Eff Conc.'!K8="", " ", 'Eff Conc.'!$D8*'Eff Conc.'!K8*3.78)</f>
        <v>0.20128499999999999</v>
      </c>
      <c r="L8" s="258">
        <f>IF('Eff Conc.'!L8="", " ", 'Eff Conc.'!$D8*'Eff Conc.'!L8*3.78)</f>
        <v>0.60385499999999992</v>
      </c>
      <c r="M8" s="258" t="str">
        <f>IF('Eff Conc.'!M8="", " ", 'Eff Conc.'!$D8*'Eff Conc.'!M8*3.78)</f>
        <v xml:space="preserve"> </v>
      </c>
      <c r="N8" s="258">
        <f>IF('Eff Conc.'!N8="", " ", 'Eff Conc.'!$D8*'Eff Conc.'!N8*3.78)</f>
        <v>8.0513999999999992</v>
      </c>
      <c r="O8" s="258">
        <f>IF('Eff Conc.'!O8="", " ", 'Eff Conc.'!$D8*'Eff Conc.'!O8*3.78)</f>
        <v>7.3804499999999997</v>
      </c>
      <c r="P8" s="258">
        <f>IF('Eff Conc.'!P8="", " ", 'Eff Conc.'!$E8*'Eff Conc.'!P8*3.78)</f>
        <v>7.1891819999999997</v>
      </c>
      <c r="Q8" s="275">
        <f>IF('Eff Conc.'!U8="", " ", 'Eff Conc.'!$D8*'Eff Conc.'!U8*3.78)</f>
        <v>20.128499999999995</v>
      </c>
    </row>
    <row r="9" spans="1:17" x14ac:dyDescent="0.25">
      <c r="A9" s="274" t="str">
        <f>'Eff Conc.'!A9</f>
        <v>04 2102</v>
      </c>
      <c r="B9" s="84">
        <f>'Eff Conc.'!B9</f>
        <v>41255</v>
      </c>
      <c r="C9" s="119" t="str">
        <f>'Eff Conc.'!C9</f>
        <v>N</v>
      </c>
      <c r="D9" s="223">
        <f>'Eff Conc.'!D9</f>
        <v>1.5269999999999999</v>
      </c>
      <c r="E9" s="223">
        <f>'Eff Conc.'!E9</f>
        <v>1.575</v>
      </c>
      <c r="F9" s="258">
        <f>IF(OR('Eff Conc.'!F9=0,'Eff Conc.'!F9=""), " ", 'Eff Conc.'!$D9*'Eff Conc.'!F9*3.78)</f>
        <v>88.889723999999987</v>
      </c>
      <c r="G9" s="258">
        <f>IF(OR('Eff Conc.'!G9=0,'Eff Conc.'!G9=""), " ", 'Eff Conc.'!$D9*'Eff Conc.'!G9*3.78)</f>
        <v>90.04413599999998</v>
      </c>
      <c r="H9" s="258">
        <f>IF('Eff Conc.'!H9="", " ", 'Eff Conc.'!$D9*'Eff Conc.'!H9*3.78)</f>
        <v>53.680157999999999</v>
      </c>
      <c r="I9" s="258">
        <f>IF('Eff Conc.'!I9="", " ", 'Eff Conc.'!$D9*'Eff Conc.'!I9*3.78)</f>
        <v>54.834569999999992</v>
      </c>
      <c r="J9" s="258">
        <f>IF('Eff Conc.'!J9="", " ", 'Eff Conc.'!$D9*'Eff Conc.'!J9*3.78)</f>
        <v>25.397063999999997</v>
      </c>
      <c r="K9" s="258">
        <f>IF('Eff Conc.'!K9="", " ", 'Eff Conc.'!$D9*'Eff Conc.'!K9*3.78)</f>
        <v>9.8125019999999985</v>
      </c>
      <c r="L9" s="258">
        <f>IF('Eff Conc.'!L9="", " ", 'Eff Conc.'!$D9*'Eff Conc.'!L9*3.78)</f>
        <v>47.908098000000003</v>
      </c>
      <c r="M9" s="258" t="str">
        <f>IF('Eff Conc.'!M9="", " ", 'Eff Conc.'!$D9*'Eff Conc.'!M9*3.78)</f>
        <v xml:space="preserve"> </v>
      </c>
      <c r="N9" s="258">
        <f>IF('Eff Conc.'!N9="", " ", 'Eff Conc.'!$D9*'Eff Conc.'!N9*3.78)</f>
        <v>9.8125019999999985</v>
      </c>
      <c r="O9" s="258">
        <f>IF('Eff Conc.'!O9="", " ", 'Eff Conc.'!$D9*'Eff Conc.'!O9*3.78)</f>
        <v>9.2352959999999999</v>
      </c>
      <c r="P9" s="258">
        <f>IF('Eff Conc.'!P9="", " ", 'Eff Conc.'!$E9*'Eff Conc.'!P9*3.78)</f>
        <v>10.120949999999999</v>
      </c>
      <c r="Q9" s="275">
        <f>IF('Eff Conc.'!U9="", " ", 'Eff Conc.'!$D9*'Eff Conc.'!U9*3.78)</f>
        <v>17.316179999999996</v>
      </c>
    </row>
    <row r="10" spans="1:17" x14ac:dyDescent="0.25">
      <c r="A10" s="274" t="str">
        <f>'Eff Conc.'!A10</f>
        <v>01 2013</v>
      </c>
      <c r="B10" s="84">
        <f>'Eff Conc.'!B10</f>
        <v>41278</v>
      </c>
      <c r="C10" s="119" t="str">
        <f>'Eff Conc.'!C10</f>
        <v xml:space="preserve">N </v>
      </c>
      <c r="D10" s="223">
        <f>'Eff Conc.'!D10</f>
        <v>0.67300000000000004</v>
      </c>
      <c r="E10" s="223">
        <f>'Eff Conc.'!E10</f>
        <v>0.73199999999999998</v>
      </c>
      <c r="F10" s="258">
        <f>IF(OR('Eff Conc.'!F10=0,'Eff Conc.'!F10=""), " ", 'Eff Conc.'!$D10*'Eff Conc.'!F10*3.78)</f>
        <v>37.853827200000005</v>
      </c>
      <c r="G10" s="258">
        <f>IF(OR('Eff Conc.'!G10=0,'Eff Conc.'!G10=""), " ", 'Eff Conc.'!$D10*'Eff Conc.'!G10*3.78)</f>
        <v>40.397767200000004</v>
      </c>
      <c r="H10" s="258">
        <f>IF('Eff Conc.'!H10="", " ", 'Eff Conc.'!$D10*'Eff Conc.'!H10*3.78)</f>
        <v>33.071220000000004</v>
      </c>
      <c r="I10" s="258">
        <f>IF('Eff Conc.'!I10="", " ", 'Eff Conc.'!$D10*'Eff Conc.'!I10*3.78)</f>
        <v>35.615160000000003</v>
      </c>
      <c r="J10" s="258">
        <f>IF('Eff Conc.'!J10="", " ", 'Eff Conc.'!$D10*'Eff Conc.'!J10*3.78)</f>
        <v>3.3071220000000001</v>
      </c>
      <c r="K10" s="258">
        <f>IF('Eff Conc.'!K10="", " ", 'Eff Conc.'!$D10*'Eff Conc.'!K10*3.78)</f>
        <v>1.4754852000000001</v>
      </c>
      <c r="L10" s="258">
        <f>IF('Eff Conc.'!L10="", " ", 'Eff Conc.'!$D10*'Eff Conc.'!L10*3.78)</f>
        <v>30.527280000000001</v>
      </c>
      <c r="M10" s="258" t="str">
        <f>IF('Eff Conc.'!M10="", " ", 'Eff Conc.'!$D10*'Eff Conc.'!M10*3.78)</f>
        <v xml:space="preserve"> </v>
      </c>
      <c r="N10" s="258">
        <f>IF('Eff Conc.'!N10="", " ", 'Eff Conc.'!$D10*'Eff Conc.'!N10*3.78)</f>
        <v>2.5439400000000001</v>
      </c>
      <c r="O10" s="258">
        <f>IF('Eff Conc.'!O10="", " ", 'Eff Conc.'!$D10*'Eff Conc.'!O10*3.78)</f>
        <v>2.2895460000000001</v>
      </c>
      <c r="P10" s="258">
        <f>IF('Eff Conc.'!P10="", " ", 'Eff Conc.'!$E10*'Eff Conc.'!P10*3.78)</f>
        <v>1.8538632000000002</v>
      </c>
      <c r="Q10" s="275">
        <f>IF('Eff Conc.'!U10="", " ", 'Eff Conc.'!$D10*'Eff Conc.'!U10*3.78)</f>
        <v>7.6318200000000003</v>
      </c>
    </row>
    <row r="11" spans="1:17" x14ac:dyDescent="0.25">
      <c r="A11" s="274" t="str">
        <f>'Eff Conc.'!A11</f>
        <v>01 2013</v>
      </c>
      <c r="B11" s="84">
        <f>'Eff Conc.'!B11</f>
        <v>41290</v>
      </c>
      <c r="C11" s="119" t="str">
        <f>'Eff Conc.'!C11</f>
        <v>N</v>
      </c>
      <c r="D11" s="223">
        <f>'Eff Conc.'!D11</f>
        <v>0.56000000000000005</v>
      </c>
      <c r="E11" s="223">
        <f>'Eff Conc.'!E11</f>
        <v>0.60399999999999998</v>
      </c>
      <c r="F11" s="258">
        <f>IF(OR('Eff Conc.'!F11=0,'Eff Conc.'!F11=""), " ", 'Eff Conc.'!$D11*'Eff Conc.'!F11*3.78)</f>
        <v>41.065919999999998</v>
      </c>
      <c r="G11" s="258">
        <f>IF(OR('Eff Conc.'!G11=0,'Eff Conc.'!G11=""), " ", 'Eff Conc.'!$D11*'Eff Conc.'!G11*3.78)</f>
        <v>41.065919999999998</v>
      </c>
      <c r="H11" s="258">
        <f>IF('Eff Conc.'!H11="", " ", 'Eff Conc.'!$D11*'Eff Conc.'!H11*3.78)</f>
        <v>33.8688</v>
      </c>
      <c r="I11" s="258">
        <f>IF('Eff Conc.'!I11="", " ", 'Eff Conc.'!$D11*'Eff Conc.'!I11*3.78)</f>
        <v>33.8688</v>
      </c>
      <c r="J11" s="258">
        <f>IF('Eff Conc.'!J11="", " ", 'Eff Conc.'!$D11*'Eff Conc.'!J11*3.78)</f>
        <v>4.2336</v>
      </c>
      <c r="K11" s="258">
        <f>IF('Eff Conc.'!K11="", " ", 'Eff Conc.'!$D11*'Eff Conc.'!K11*3.78)</f>
        <v>2.9635199999999999</v>
      </c>
      <c r="L11" s="258">
        <f>IF('Eff Conc.'!L11="", " ", 'Eff Conc.'!$D11*'Eff Conc.'!L11*3.78)</f>
        <v>31.751999999999999</v>
      </c>
      <c r="M11" s="258" t="str">
        <f>IF('Eff Conc.'!M11="", " ", 'Eff Conc.'!$D11*'Eff Conc.'!M11*3.78)</f>
        <v xml:space="preserve"> </v>
      </c>
      <c r="N11" s="258">
        <f>IF('Eff Conc.'!N11="", " ", 'Eff Conc.'!$D11*'Eff Conc.'!N11*3.78)</f>
        <v>2.053296</v>
      </c>
      <c r="O11" s="258">
        <f>IF('Eff Conc.'!O11="", " ", 'Eff Conc.'!$D11*'Eff Conc.'!O11*3.78)</f>
        <v>1.8627840000000002</v>
      </c>
      <c r="P11" s="258">
        <f>IF('Eff Conc.'!P11="", " ", 'Eff Conc.'!$E11*'Eff Conc.'!P11*3.78)</f>
        <v>2.2146263999999998</v>
      </c>
      <c r="Q11" s="275">
        <f>IF('Eff Conc.'!U11="", " ", 'Eff Conc.'!$D11*'Eff Conc.'!U11*3.78)</f>
        <v>6.3504000000000005</v>
      </c>
    </row>
    <row r="12" spans="1:17" x14ac:dyDescent="0.25">
      <c r="A12" s="274">
        <f>'Eff Conc.'!A12</f>
        <v>0</v>
      </c>
      <c r="B12" s="84">
        <f>'Eff Conc.'!B12</f>
        <v>0</v>
      </c>
      <c r="C12" s="119">
        <f>'Eff Conc.'!C12</f>
        <v>0</v>
      </c>
      <c r="D12" s="223">
        <f>'Eff Conc.'!D12</f>
        <v>0</v>
      </c>
      <c r="E12" s="223">
        <f>'Eff Conc.'!E12</f>
        <v>0</v>
      </c>
      <c r="F12" s="258" t="str">
        <f>IF(OR('Eff Conc.'!F12=0,'Eff Conc.'!F12=""), " ", 'Eff Conc.'!$D12*'Eff Conc.'!F12*3.78)</f>
        <v xml:space="preserve"> </v>
      </c>
      <c r="G12" s="258" t="str">
        <f>IF(OR('Eff Conc.'!G12=0,'Eff Conc.'!G12=""), " ", 'Eff Conc.'!$D12*'Eff Conc.'!G12*3.78)</f>
        <v xml:space="preserve"> </v>
      </c>
      <c r="H12" s="258" t="str">
        <f>IF('Eff Conc.'!H12="", " ", 'Eff Conc.'!$D12*'Eff Conc.'!H12*3.78)</f>
        <v xml:space="preserve"> </v>
      </c>
      <c r="I12" s="258" t="str">
        <f>IF('Eff Conc.'!I12="", " ", 'Eff Conc.'!$D12*'Eff Conc.'!I12*3.78)</f>
        <v xml:space="preserve"> </v>
      </c>
      <c r="J12" s="258" t="str">
        <f>IF('Eff Conc.'!J12="", " ", 'Eff Conc.'!$D12*'Eff Conc.'!J12*3.78)</f>
        <v xml:space="preserve"> </v>
      </c>
      <c r="K12" s="258" t="str">
        <f>IF('Eff Conc.'!K12="", " ", 'Eff Conc.'!$D12*'Eff Conc.'!K12*3.78)</f>
        <v xml:space="preserve"> </v>
      </c>
      <c r="L12" s="258" t="str">
        <f>IF('Eff Conc.'!L12="", " ", 'Eff Conc.'!$D12*'Eff Conc.'!L12*3.78)</f>
        <v xml:space="preserve"> </v>
      </c>
      <c r="M12" s="258" t="str">
        <f>IF('Eff Conc.'!M12="", " ", 'Eff Conc.'!$D12*'Eff Conc.'!M12*3.78)</f>
        <v xml:space="preserve"> </v>
      </c>
      <c r="N12" s="258" t="str">
        <f>IF('Eff Conc.'!N12="", " ", 'Eff Conc.'!$D12*'Eff Conc.'!N12*3.78)</f>
        <v xml:space="preserve"> </v>
      </c>
      <c r="O12" s="258" t="str">
        <f>IF('Eff Conc.'!O12="", " ", 'Eff Conc.'!$D12*'Eff Conc.'!O12*3.78)</f>
        <v xml:space="preserve"> </v>
      </c>
      <c r="P12" s="258" t="str">
        <f>IF('Eff Conc.'!P12="", " ", 'Eff Conc.'!$E12*'Eff Conc.'!P12*3.78)</f>
        <v xml:space="preserve"> </v>
      </c>
      <c r="Q12" s="275" t="str">
        <f>IF('Eff Conc.'!U12="", " ", 'Eff Conc.'!$D12*'Eff Conc.'!U12*3.78)</f>
        <v xml:space="preserve"> </v>
      </c>
    </row>
    <row r="13" spans="1:17" x14ac:dyDescent="0.25">
      <c r="A13" s="274">
        <f>'Eff Conc.'!A13</f>
        <v>0</v>
      </c>
      <c r="B13" s="84">
        <f>'Eff Conc.'!B13</f>
        <v>0</v>
      </c>
      <c r="C13" s="119">
        <f>'Eff Conc.'!C13</f>
        <v>0</v>
      </c>
      <c r="D13" s="223">
        <f>'Eff Conc.'!D13</f>
        <v>0</v>
      </c>
      <c r="E13" s="223">
        <f>'Eff Conc.'!E13</f>
        <v>0</v>
      </c>
      <c r="F13" s="258" t="str">
        <f>IF(OR('Eff Conc.'!F13=0,'Eff Conc.'!F13=""), " ", 'Eff Conc.'!$D13*'Eff Conc.'!F13*3.78)</f>
        <v xml:space="preserve"> </v>
      </c>
      <c r="G13" s="258" t="str">
        <f>IF(OR('Eff Conc.'!G13=0,'Eff Conc.'!G13=""), " ", 'Eff Conc.'!$D13*'Eff Conc.'!G13*3.78)</f>
        <v xml:space="preserve"> </v>
      </c>
      <c r="H13" s="258" t="str">
        <f>IF('Eff Conc.'!H13="", " ", 'Eff Conc.'!$D13*'Eff Conc.'!H13*3.78)</f>
        <v xml:space="preserve"> </v>
      </c>
      <c r="I13" s="258" t="str">
        <f>IF('Eff Conc.'!I13="", " ", 'Eff Conc.'!$D13*'Eff Conc.'!I13*3.78)</f>
        <v xml:space="preserve"> </v>
      </c>
      <c r="J13" s="258" t="str">
        <f>IF('Eff Conc.'!J13="", " ", 'Eff Conc.'!$D13*'Eff Conc.'!J13*3.78)</f>
        <v xml:space="preserve"> </v>
      </c>
      <c r="K13" s="258" t="str">
        <f>IF('Eff Conc.'!K13="", " ", 'Eff Conc.'!$D13*'Eff Conc.'!K13*3.78)</f>
        <v xml:space="preserve"> </v>
      </c>
      <c r="L13" s="258" t="str">
        <f>IF('Eff Conc.'!L13="", " ", 'Eff Conc.'!$D13*'Eff Conc.'!L13*3.78)</f>
        <v xml:space="preserve"> </v>
      </c>
      <c r="M13" s="258" t="str">
        <f>IF('Eff Conc.'!M13="", " ", 'Eff Conc.'!$D13*'Eff Conc.'!M13*3.78)</f>
        <v xml:space="preserve"> </v>
      </c>
      <c r="N13" s="258" t="str">
        <f>IF('Eff Conc.'!N13="", " ", 'Eff Conc.'!$D13*'Eff Conc.'!N13*3.78)</f>
        <v xml:space="preserve"> </v>
      </c>
      <c r="O13" s="258" t="str">
        <f>IF('Eff Conc.'!O13="", " ", 'Eff Conc.'!$D13*'Eff Conc.'!O13*3.78)</f>
        <v xml:space="preserve"> </v>
      </c>
      <c r="P13" s="258" t="str">
        <f>IF('Eff Conc.'!P13="", " ", 'Eff Conc.'!$E13*'Eff Conc.'!P13*3.78)</f>
        <v xml:space="preserve"> </v>
      </c>
      <c r="Q13" s="275" t="str">
        <f>IF('Eff Conc.'!U13="", " ", 'Eff Conc.'!$D13*'Eff Conc.'!U13*3.78)</f>
        <v xml:space="preserve"> </v>
      </c>
    </row>
    <row r="14" spans="1:17" ht="15" customHeight="1" x14ac:dyDescent="0.25">
      <c r="A14" s="274">
        <f>'Eff Conc.'!A14</f>
        <v>0</v>
      </c>
      <c r="B14" s="84">
        <f>'Eff Conc.'!B14</f>
        <v>0</v>
      </c>
      <c r="C14" s="119">
        <f>'Eff Conc.'!C14</f>
        <v>0</v>
      </c>
      <c r="D14" s="223">
        <f>'Eff Conc.'!D14</f>
        <v>0</v>
      </c>
      <c r="E14" s="223">
        <f>'Eff Conc.'!E14</f>
        <v>0</v>
      </c>
      <c r="F14" s="258" t="str">
        <f>IF(OR('Eff Conc.'!F14=0,'Eff Conc.'!F14=""), " ", 'Eff Conc.'!$D14*'Eff Conc.'!F14*3.78)</f>
        <v xml:space="preserve"> </v>
      </c>
      <c r="G14" s="258" t="str">
        <f>IF(OR('Eff Conc.'!G14=0,'Eff Conc.'!G14=""), " ", 'Eff Conc.'!$D14*'Eff Conc.'!G14*3.78)</f>
        <v xml:space="preserve"> </v>
      </c>
      <c r="H14" s="258" t="str">
        <f>IF('Eff Conc.'!H14="", " ", 'Eff Conc.'!$D14*'Eff Conc.'!H14*3.78)</f>
        <v xml:space="preserve"> </v>
      </c>
      <c r="I14" s="258" t="str">
        <f>IF('Eff Conc.'!I14="", " ", 'Eff Conc.'!$D14*'Eff Conc.'!I14*3.78)</f>
        <v xml:space="preserve"> </v>
      </c>
      <c r="J14" s="258" t="str">
        <f>IF('Eff Conc.'!J14="", " ", 'Eff Conc.'!$D14*'Eff Conc.'!J14*3.78)</f>
        <v xml:space="preserve"> </v>
      </c>
      <c r="K14" s="258" t="str">
        <f>IF('Eff Conc.'!K14="", " ", 'Eff Conc.'!$D14*'Eff Conc.'!K14*3.78)</f>
        <v xml:space="preserve"> </v>
      </c>
      <c r="L14" s="258" t="str">
        <f>IF('Eff Conc.'!L14="", " ", 'Eff Conc.'!$D14*'Eff Conc.'!L14*3.78)</f>
        <v xml:space="preserve"> </v>
      </c>
      <c r="M14" s="258" t="str">
        <f>IF('Eff Conc.'!M14="", " ", 'Eff Conc.'!$D14*'Eff Conc.'!M14*3.78)</f>
        <v xml:space="preserve"> </v>
      </c>
      <c r="N14" s="258" t="str">
        <f>IF('Eff Conc.'!N14="", " ", 'Eff Conc.'!$D14*'Eff Conc.'!N14*3.78)</f>
        <v xml:space="preserve"> </v>
      </c>
      <c r="O14" s="258" t="str">
        <f>IF('Eff Conc.'!O14="", " ", 'Eff Conc.'!$D14*'Eff Conc.'!O14*3.78)</f>
        <v xml:space="preserve"> </v>
      </c>
      <c r="P14" s="258" t="str">
        <f>IF('Eff Conc.'!P14="", " ", 'Eff Conc.'!$E14*'Eff Conc.'!P14*3.78)</f>
        <v xml:space="preserve"> </v>
      </c>
      <c r="Q14" s="275" t="str">
        <f>IF('Eff Conc.'!U14="", " ", 'Eff Conc.'!$D14*'Eff Conc.'!U14*3.78)</f>
        <v xml:space="preserve"> </v>
      </c>
    </row>
    <row r="15" spans="1:17" x14ac:dyDescent="0.25">
      <c r="A15" s="274">
        <f>'Eff Conc.'!A15</f>
        <v>0</v>
      </c>
      <c r="B15" s="84">
        <f>'Eff Conc.'!B15</f>
        <v>0</v>
      </c>
      <c r="C15" s="119">
        <f>'Eff Conc.'!C15</f>
        <v>0</v>
      </c>
      <c r="D15" s="223">
        <f>'Eff Conc.'!D15</f>
        <v>0</v>
      </c>
      <c r="E15" s="223">
        <f>'Eff Conc.'!E15</f>
        <v>0</v>
      </c>
      <c r="F15" s="258" t="str">
        <f>IF(OR('Eff Conc.'!F15=0,'Eff Conc.'!F15=""), " ", 'Eff Conc.'!$D15*'Eff Conc.'!F15*3.78)</f>
        <v xml:space="preserve"> </v>
      </c>
      <c r="G15" s="258" t="str">
        <f>IF(OR('Eff Conc.'!G15=0,'Eff Conc.'!G15=""), " ", 'Eff Conc.'!$D15*'Eff Conc.'!G15*3.78)</f>
        <v xml:space="preserve"> </v>
      </c>
      <c r="H15" s="258" t="str">
        <f>IF('Eff Conc.'!H15="", " ", 'Eff Conc.'!$D15*'Eff Conc.'!H15*3.78)</f>
        <v xml:space="preserve"> </v>
      </c>
      <c r="I15" s="258" t="str">
        <f>IF('Eff Conc.'!I15="", " ", 'Eff Conc.'!$D15*'Eff Conc.'!I15*3.78)</f>
        <v xml:space="preserve"> </v>
      </c>
      <c r="J15" s="258" t="str">
        <f>IF('Eff Conc.'!J15="", " ", 'Eff Conc.'!$D15*'Eff Conc.'!J15*3.78)</f>
        <v xml:space="preserve"> </v>
      </c>
      <c r="K15" s="258" t="str">
        <f>IF('Eff Conc.'!K15="", " ", 'Eff Conc.'!$D15*'Eff Conc.'!K15*3.78)</f>
        <v xml:space="preserve"> </v>
      </c>
      <c r="L15" s="258" t="str">
        <f>IF('Eff Conc.'!L15="", " ", 'Eff Conc.'!$D15*'Eff Conc.'!L15*3.78)</f>
        <v xml:space="preserve"> </v>
      </c>
      <c r="M15" s="258" t="str">
        <f>IF('Eff Conc.'!M15="", " ", 'Eff Conc.'!$D15*'Eff Conc.'!M15*3.78)</f>
        <v xml:space="preserve"> </v>
      </c>
      <c r="N15" s="258" t="str">
        <f>IF('Eff Conc.'!N15="", " ", 'Eff Conc.'!$D15*'Eff Conc.'!N15*3.78)</f>
        <v xml:space="preserve"> </v>
      </c>
      <c r="O15" s="258" t="str">
        <f>IF('Eff Conc.'!O15="", " ", 'Eff Conc.'!$D15*'Eff Conc.'!O15*3.78)</f>
        <v xml:space="preserve"> </v>
      </c>
      <c r="P15" s="258" t="str">
        <f>IF('Eff Conc.'!P15="", " ", 'Eff Conc.'!$E15*'Eff Conc.'!P15*3.78)</f>
        <v xml:space="preserve"> </v>
      </c>
      <c r="Q15" s="275" t="str">
        <f>IF('Eff Conc.'!U15="", " ", 'Eff Conc.'!$D15*'Eff Conc.'!U15*3.78)</f>
        <v xml:space="preserve"> </v>
      </c>
    </row>
    <row r="16" spans="1:17" x14ac:dyDescent="0.25">
      <c r="A16" s="274">
        <f>'Eff Conc.'!A16</f>
        <v>0</v>
      </c>
      <c r="B16" s="84">
        <f>'Eff Conc.'!B16</f>
        <v>0</v>
      </c>
      <c r="C16" s="119">
        <f>'Eff Conc.'!C16</f>
        <v>0</v>
      </c>
      <c r="D16" s="223">
        <f>'Eff Conc.'!D16</f>
        <v>0</v>
      </c>
      <c r="E16" s="223">
        <f>'Eff Conc.'!E16</f>
        <v>0</v>
      </c>
      <c r="F16" s="258" t="str">
        <f>IF(OR('Eff Conc.'!F16=0,'Eff Conc.'!F16=""), " ", 'Eff Conc.'!$D16*'Eff Conc.'!F16*3.78)</f>
        <v xml:space="preserve"> </v>
      </c>
      <c r="G16" s="258" t="str">
        <f>IF(OR('Eff Conc.'!G16=0,'Eff Conc.'!G16=""), " ", 'Eff Conc.'!$D16*'Eff Conc.'!G16*3.78)</f>
        <v xml:space="preserve"> </v>
      </c>
      <c r="H16" s="258" t="str">
        <f>IF('Eff Conc.'!H16="", " ", 'Eff Conc.'!$D16*'Eff Conc.'!H16*3.78)</f>
        <v xml:space="preserve"> </v>
      </c>
      <c r="I16" s="258" t="str">
        <f>IF('Eff Conc.'!I16="", " ", 'Eff Conc.'!$D16*'Eff Conc.'!I16*3.78)</f>
        <v xml:space="preserve"> </v>
      </c>
      <c r="J16" s="258" t="str">
        <f>IF('Eff Conc.'!J16="", " ", 'Eff Conc.'!$D16*'Eff Conc.'!J16*3.78)</f>
        <v xml:space="preserve"> </v>
      </c>
      <c r="K16" s="258" t="str">
        <f>IF('Eff Conc.'!K16="", " ", 'Eff Conc.'!$D16*'Eff Conc.'!K16*3.78)</f>
        <v xml:space="preserve"> </v>
      </c>
      <c r="L16" s="258" t="str">
        <f>IF('Eff Conc.'!L16="", " ", 'Eff Conc.'!$D16*'Eff Conc.'!L16*3.78)</f>
        <v xml:space="preserve"> </v>
      </c>
      <c r="M16" s="258" t="str">
        <f>IF('Eff Conc.'!M16="", " ", 'Eff Conc.'!$D16*'Eff Conc.'!M16*3.78)</f>
        <v xml:space="preserve"> </v>
      </c>
      <c r="N16" s="258" t="str">
        <f>IF('Eff Conc.'!N16="", " ", 'Eff Conc.'!$D16*'Eff Conc.'!N16*3.78)</f>
        <v xml:space="preserve"> </v>
      </c>
      <c r="O16" s="258" t="str">
        <f>IF('Eff Conc.'!O16="", " ", 'Eff Conc.'!$D16*'Eff Conc.'!O16*3.78)</f>
        <v xml:space="preserve"> </v>
      </c>
      <c r="P16" s="258" t="str">
        <f>IF('Eff Conc.'!P16="", " ", 'Eff Conc.'!$E16*'Eff Conc.'!P16*3.78)</f>
        <v xml:space="preserve"> </v>
      </c>
      <c r="Q16" s="275" t="str">
        <f>IF('Eff Conc.'!U16="", " ", 'Eff Conc.'!$D16*'Eff Conc.'!U16*3.78)</f>
        <v xml:space="preserve"> </v>
      </c>
    </row>
    <row r="17" spans="1:17" x14ac:dyDescent="0.25">
      <c r="A17" s="274">
        <f>'Eff Conc.'!A17</f>
        <v>0</v>
      </c>
      <c r="B17" s="84">
        <f>'Eff Conc.'!B17</f>
        <v>0</v>
      </c>
      <c r="C17" s="119">
        <f>'Eff Conc.'!C17</f>
        <v>0</v>
      </c>
      <c r="D17" s="223">
        <f>'Eff Conc.'!D17</f>
        <v>0</v>
      </c>
      <c r="E17" s="223">
        <f>'Eff Conc.'!E17</f>
        <v>0</v>
      </c>
      <c r="F17" s="258" t="str">
        <f>IF(OR('Eff Conc.'!F17=0,'Eff Conc.'!F17=""), " ", 'Eff Conc.'!$D17*'Eff Conc.'!F17*3.78)</f>
        <v xml:space="preserve"> </v>
      </c>
      <c r="G17" s="258" t="str">
        <f>IF(OR('Eff Conc.'!G17=0,'Eff Conc.'!G17=""), " ", 'Eff Conc.'!$D17*'Eff Conc.'!G17*3.78)</f>
        <v xml:space="preserve"> </v>
      </c>
      <c r="H17" s="258" t="str">
        <f>IF('Eff Conc.'!H17="", " ", 'Eff Conc.'!$D17*'Eff Conc.'!H17*3.78)</f>
        <v xml:space="preserve"> </v>
      </c>
      <c r="I17" s="258" t="str">
        <f>IF('Eff Conc.'!I17="", " ", 'Eff Conc.'!$D17*'Eff Conc.'!I17*3.78)</f>
        <v xml:space="preserve"> </v>
      </c>
      <c r="J17" s="258" t="str">
        <f>IF('Eff Conc.'!J17="", " ", 'Eff Conc.'!$D17*'Eff Conc.'!J17*3.78)</f>
        <v xml:space="preserve"> </v>
      </c>
      <c r="K17" s="258" t="str">
        <f>IF('Eff Conc.'!K17="", " ", 'Eff Conc.'!$D17*'Eff Conc.'!K17*3.78)</f>
        <v xml:space="preserve"> </v>
      </c>
      <c r="L17" s="258" t="str">
        <f>IF('Eff Conc.'!L17="", " ", 'Eff Conc.'!$D17*'Eff Conc.'!L17*3.78)</f>
        <v xml:space="preserve"> </v>
      </c>
      <c r="M17" s="258" t="str">
        <f>IF('Eff Conc.'!M17="", " ", 'Eff Conc.'!$D17*'Eff Conc.'!M17*3.78)</f>
        <v xml:space="preserve"> </v>
      </c>
      <c r="N17" s="258" t="str">
        <f>IF('Eff Conc.'!N17="", " ", 'Eff Conc.'!$D17*'Eff Conc.'!N17*3.78)</f>
        <v xml:space="preserve"> </v>
      </c>
      <c r="O17" s="258" t="str">
        <f>IF('Eff Conc.'!O17="", " ", 'Eff Conc.'!$D17*'Eff Conc.'!O17*3.78)</f>
        <v xml:space="preserve"> </v>
      </c>
      <c r="P17" s="258" t="str">
        <f>IF('Eff Conc.'!P17="", " ", 'Eff Conc.'!$E17*'Eff Conc.'!P17*3.78)</f>
        <v xml:space="preserve"> </v>
      </c>
      <c r="Q17" s="275" t="str">
        <f>IF('Eff Conc.'!U17="", " ", 'Eff Conc.'!$D17*'Eff Conc.'!U17*3.78)</f>
        <v xml:space="preserve"> </v>
      </c>
    </row>
    <row r="18" spans="1:17" x14ac:dyDescent="0.25">
      <c r="A18" s="274">
        <f>'Eff Conc.'!A18</f>
        <v>0</v>
      </c>
      <c r="B18" s="84">
        <f>'Eff Conc.'!B18</f>
        <v>0</v>
      </c>
      <c r="C18" s="119">
        <f>'Eff Conc.'!C18</f>
        <v>0</v>
      </c>
      <c r="D18" s="223">
        <f>'Eff Conc.'!D18</f>
        <v>0</v>
      </c>
      <c r="E18" s="223">
        <f>'Eff Conc.'!E18</f>
        <v>0</v>
      </c>
      <c r="F18" s="258" t="str">
        <f>IF(OR('Eff Conc.'!F18=0,'Eff Conc.'!F18=""), " ", 'Eff Conc.'!$D18*'Eff Conc.'!F18*3.78)</f>
        <v xml:space="preserve"> </v>
      </c>
      <c r="G18" s="258" t="str">
        <f>IF(OR('Eff Conc.'!G18=0,'Eff Conc.'!G18=""), " ", 'Eff Conc.'!$D18*'Eff Conc.'!G18*3.78)</f>
        <v xml:space="preserve"> </v>
      </c>
      <c r="H18" s="258" t="str">
        <f>IF('Eff Conc.'!H18="", " ", 'Eff Conc.'!$D18*'Eff Conc.'!H18*3.78)</f>
        <v xml:space="preserve"> </v>
      </c>
      <c r="I18" s="258" t="str">
        <f>IF('Eff Conc.'!I18="", " ", 'Eff Conc.'!$D18*'Eff Conc.'!I18*3.78)</f>
        <v xml:space="preserve"> </v>
      </c>
      <c r="J18" s="258" t="str">
        <f>IF('Eff Conc.'!J18="", " ", 'Eff Conc.'!$D18*'Eff Conc.'!J18*3.78)</f>
        <v xml:space="preserve"> </v>
      </c>
      <c r="K18" s="258" t="str">
        <f>IF('Eff Conc.'!K18="", " ", 'Eff Conc.'!$D18*'Eff Conc.'!K18*3.78)</f>
        <v xml:space="preserve"> </v>
      </c>
      <c r="L18" s="258" t="str">
        <f>IF('Eff Conc.'!L18="", " ", 'Eff Conc.'!$D18*'Eff Conc.'!L18*3.78)</f>
        <v xml:space="preserve"> </v>
      </c>
      <c r="M18" s="258" t="str">
        <f>IF('Eff Conc.'!M18="", " ", 'Eff Conc.'!$D18*'Eff Conc.'!M18*3.78)</f>
        <v xml:space="preserve"> </v>
      </c>
      <c r="N18" s="258" t="str">
        <f>IF('Eff Conc.'!N18="", " ", 'Eff Conc.'!$D18*'Eff Conc.'!N18*3.78)</f>
        <v xml:space="preserve"> </v>
      </c>
      <c r="O18" s="258" t="str">
        <f>IF('Eff Conc.'!O18="", " ", 'Eff Conc.'!$D18*'Eff Conc.'!O18*3.78)</f>
        <v xml:space="preserve"> </v>
      </c>
      <c r="P18" s="258" t="str">
        <f>IF('Eff Conc.'!P18="", " ", 'Eff Conc.'!$E18*'Eff Conc.'!P18*3.78)</f>
        <v xml:space="preserve"> </v>
      </c>
      <c r="Q18" s="275" t="str">
        <f>IF('Eff Conc.'!U18="", " ", 'Eff Conc.'!$D18*'Eff Conc.'!U18*3.78)</f>
        <v xml:space="preserve"> </v>
      </c>
    </row>
    <row r="19" spans="1:17" x14ac:dyDescent="0.25">
      <c r="A19" s="274">
        <f>'Eff Conc.'!A19</f>
        <v>0</v>
      </c>
      <c r="B19" s="84">
        <f>'Eff Conc.'!B19</f>
        <v>0</v>
      </c>
      <c r="C19" s="119">
        <f>'Eff Conc.'!C19</f>
        <v>0</v>
      </c>
      <c r="D19" s="223">
        <f>'Eff Conc.'!D19</f>
        <v>0</v>
      </c>
      <c r="E19" s="223">
        <f>'Eff Conc.'!E19</f>
        <v>0</v>
      </c>
      <c r="F19" s="258" t="str">
        <f>IF(OR('Eff Conc.'!F19=0,'Eff Conc.'!F19=""), " ", 'Eff Conc.'!$D19*'Eff Conc.'!F19*3.78)</f>
        <v xml:space="preserve"> </v>
      </c>
      <c r="G19" s="258" t="str">
        <f>IF(OR('Eff Conc.'!G19=0,'Eff Conc.'!G19=""), " ", 'Eff Conc.'!$D19*'Eff Conc.'!G19*3.78)</f>
        <v xml:space="preserve"> </v>
      </c>
      <c r="H19" s="258" t="str">
        <f>IF('Eff Conc.'!H19="", " ", 'Eff Conc.'!$D19*'Eff Conc.'!H19*3.78)</f>
        <v xml:space="preserve"> </v>
      </c>
      <c r="I19" s="258" t="str">
        <f>IF('Eff Conc.'!I19="", " ", 'Eff Conc.'!$D19*'Eff Conc.'!I19*3.78)</f>
        <v xml:space="preserve"> </v>
      </c>
      <c r="J19" s="258" t="str">
        <f>IF('Eff Conc.'!J19="", " ", 'Eff Conc.'!$D19*'Eff Conc.'!J19*3.78)</f>
        <v xml:space="preserve"> </v>
      </c>
      <c r="K19" s="258" t="str">
        <f>IF('Eff Conc.'!K19="", " ", 'Eff Conc.'!$D19*'Eff Conc.'!K19*3.78)</f>
        <v xml:space="preserve"> </v>
      </c>
      <c r="L19" s="258" t="str">
        <f>IF('Eff Conc.'!L19="", " ", 'Eff Conc.'!$D19*'Eff Conc.'!L19*3.78)</f>
        <v xml:space="preserve"> </v>
      </c>
      <c r="M19" s="258" t="str">
        <f>IF('Eff Conc.'!M19="", " ", 'Eff Conc.'!$D19*'Eff Conc.'!M19*3.78)</f>
        <v xml:space="preserve"> </v>
      </c>
      <c r="N19" s="258" t="str">
        <f>IF('Eff Conc.'!N19="", " ", 'Eff Conc.'!$D19*'Eff Conc.'!N19*3.78)</f>
        <v xml:space="preserve"> </v>
      </c>
      <c r="O19" s="258" t="str">
        <f>IF('Eff Conc.'!O19="", " ", 'Eff Conc.'!$D19*'Eff Conc.'!O19*3.78)</f>
        <v xml:space="preserve"> </v>
      </c>
      <c r="P19" s="258" t="str">
        <f>IF('Eff Conc.'!P19="", " ", 'Eff Conc.'!$E19*'Eff Conc.'!P19*3.78)</f>
        <v xml:space="preserve"> </v>
      </c>
      <c r="Q19" s="275" t="str">
        <f>IF('Eff Conc.'!U19="", " ", 'Eff Conc.'!$D19*'Eff Conc.'!U19*3.78)</f>
        <v xml:space="preserve"> </v>
      </c>
    </row>
    <row r="20" spans="1:17" ht="15" customHeight="1" x14ac:dyDescent="0.25">
      <c r="A20" s="274">
        <f>'Eff Conc.'!A20</f>
        <v>0</v>
      </c>
      <c r="B20" s="84">
        <f>'Eff Conc.'!B20</f>
        <v>0</v>
      </c>
      <c r="C20" s="119">
        <f>'Eff Conc.'!C20</f>
        <v>0</v>
      </c>
      <c r="D20" s="223">
        <f>'Eff Conc.'!D20</f>
        <v>0</v>
      </c>
      <c r="E20" s="223">
        <f>'Eff Conc.'!E20</f>
        <v>0</v>
      </c>
      <c r="F20" s="258" t="str">
        <f>IF(OR('Eff Conc.'!F20=0,'Eff Conc.'!F20=""), " ", 'Eff Conc.'!$D20*'Eff Conc.'!F20*3.78)</f>
        <v xml:space="preserve"> </v>
      </c>
      <c r="G20" s="258" t="str">
        <f>IF(OR('Eff Conc.'!G20=0,'Eff Conc.'!G20=""), " ", 'Eff Conc.'!$D20*'Eff Conc.'!G20*3.78)</f>
        <v xml:space="preserve"> </v>
      </c>
      <c r="H20" s="258" t="str">
        <f>IF('Eff Conc.'!H20="", " ", 'Eff Conc.'!$D20*'Eff Conc.'!H20*3.78)</f>
        <v xml:space="preserve"> </v>
      </c>
      <c r="I20" s="258" t="str">
        <f>IF('Eff Conc.'!I20="", " ", 'Eff Conc.'!$D20*'Eff Conc.'!I20*3.78)</f>
        <v xml:space="preserve"> </v>
      </c>
      <c r="J20" s="258" t="str">
        <f>IF('Eff Conc.'!J20="", " ", 'Eff Conc.'!$D20*'Eff Conc.'!J20*3.78)</f>
        <v xml:space="preserve"> </v>
      </c>
      <c r="K20" s="258" t="str">
        <f>IF('Eff Conc.'!K20="", " ", 'Eff Conc.'!$D20*'Eff Conc.'!K20*3.78)</f>
        <v xml:space="preserve"> </v>
      </c>
      <c r="L20" s="258" t="str">
        <f>IF('Eff Conc.'!L20="", " ", 'Eff Conc.'!$D20*'Eff Conc.'!L20*3.78)</f>
        <v xml:space="preserve"> </v>
      </c>
      <c r="M20" s="258" t="str">
        <f>IF('Eff Conc.'!M20="", " ", 'Eff Conc.'!$D20*'Eff Conc.'!M20*3.78)</f>
        <v xml:space="preserve"> </v>
      </c>
      <c r="N20" s="258" t="str">
        <f>IF('Eff Conc.'!N20="", " ", 'Eff Conc.'!$D20*'Eff Conc.'!N20*3.78)</f>
        <v xml:space="preserve"> </v>
      </c>
      <c r="O20" s="258" t="str">
        <f>IF('Eff Conc.'!O20="", " ", 'Eff Conc.'!$D20*'Eff Conc.'!O20*3.78)</f>
        <v xml:space="preserve"> </v>
      </c>
      <c r="P20" s="258" t="str">
        <f>IF('Eff Conc.'!P20="", " ", 'Eff Conc.'!$E20*'Eff Conc.'!P20*3.78)</f>
        <v xml:space="preserve"> </v>
      </c>
      <c r="Q20" s="275" t="str">
        <f>IF('Eff Conc.'!U20="", " ", 'Eff Conc.'!$D20*'Eff Conc.'!U20*3.78)</f>
        <v xml:space="preserve"> </v>
      </c>
    </row>
    <row r="21" spans="1:17" ht="15" customHeight="1" x14ac:dyDescent="0.25">
      <c r="A21" s="274">
        <f>'Eff Conc.'!A21</f>
        <v>0</v>
      </c>
      <c r="B21" s="84">
        <f>'Eff Conc.'!B21</f>
        <v>0</v>
      </c>
      <c r="C21" s="119">
        <f>'Eff Conc.'!C21</f>
        <v>0</v>
      </c>
      <c r="D21" s="223">
        <f>'Eff Conc.'!D21</f>
        <v>0</v>
      </c>
      <c r="E21" s="223">
        <f>'Eff Conc.'!E21</f>
        <v>0</v>
      </c>
      <c r="F21" s="258" t="str">
        <f>IF(OR('Eff Conc.'!F21=0,'Eff Conc.'!F21=""), " ", 'Eff Conc.'!$D21*'Eff Conc.'!F21*3.78)</f>
        <v xml:space="preserve"> </v>
      </c>
      <c r="G21" s="258" t="str">
        <f>IF(OR('Eff Conc.'!G21=0,'Eff Conc.'!G21=""), " ", 'Eff Conc.'!$D21*'Eff Conc.'!G21*3.78)</f>
        <v xml:space="preserve"> </v>
      </c>
      <c r="H21" s="258" t="str">
        <f>IF('Eff Conc.'!H21="", " ", 'Eff Conc.'!$D21*'Eff Conc.'!H21*3.78)</f>
        <v xml:space="preserve"> </v>
      </c>
      <c r="I21" s="258" t="str">
        <f>IF('Eff Conc.'!I21="", " ", 'Eff Conc.'!$D21*'Eff Conc.'!I21*3.78)</f>
        <v xml:space="preserve"> </v>
      </c>
      <c r="J21" s="258" t="str">
        <f>IF('Eff Conc.'!J21="", " ", 'Eff Conc.'!$D21*'Eff Conc.'!J21*3.78)</f>
        <v xml:space="preserve"> </v>
      </c>
      <c r="K21" s="258" t="str">
        <f>IF('Eff Conc.'!K21="", " ", 'Eff Conc.'!$D21*'Eff Conc.'!K21*3.78)</f>
        <v xml:space="preserve"> </v>
      </c>
      <c r="L21" s="258" t="str">
        <f>IF('Eff Conc.'!L21="", " ", 'Eff Conc.'!$D21*'Eff Conc.'!L21*3.78)</f>
        <v xml:space="preserve"> </v>
      </c>
      <c r="M21" s="258" t="str">
        <f>IF('Eff Conc.'!M21="", " ", 'Eff Conc.'!$D21*'Eff Conc.'!M21*3.78)</f>
        <v xml:space="preserve"> </v>
      </c>
      <c r="N21" s="258" t="str">
        <f>IF('Eff Conc.'!N21="", " ", 'Eff Conc.'!$D21*'Eff Conc.'!N21*3.78)</f>
        <v xml:space="preserve"> </v>
      </c>
      <c r="O21" s="258" t="str">
        <f>IF('Eff Conc.'!O21="", " ", 'Eff Conc.'!$D21*'Eff Conc.'!O21*3.78)</f>
        <v xml:space="preserve"> </v>
      </c>
      <c r="P21" s="258" t="str">
        <f>IF('Eff Conc.'!P21="", " ", 'Eff Conc.'!$E21*'Eff Conc.'!P21*3.78)</f>
        <v xml:space="preserve"> </v>
      </c>
      <c r="Q21" s="275" t="str">
        <f>IF('Eff Conc.'!U21="", " ", 'Eff Conc.'!$D21*'Eff Conc.'!U21*3.78)</f>
        <v xml:space="preserve"> </v>
      </c>
    </row>
    <row r="22" spans="1:17" ht="15" customHeight="1" x14ac:dyDescent="0.25">
      <c r="A22" s="274">
        <f>'Eff Conc.'!A22</f>
        <v>0</v>
      </c>
      <c r="B22" s="84">
        <f>'Eff Conc.'!B22</f>
        <v>0</v>
      </c>
      <c r="C22" s="119">
        <f>'Eff Conc.'!C22</f>
        <v>0</v>
      </c>
      <c r="D22" s="223">
        <f>'Eff Conc.'!D22</f>
        <v>0</v>
      </c>
      <c r="E22" s="223">
        <f>'Eff Conc.'!E22</f>
        <v>0</v>
      </c>
      <c r="F22" s="258" t="str">
        <f>IF(OR('Eff Conc.'!F22=0,'Eff Conc.'!F22=""), " ", 'Eff Conc.'!$D22*'Eff Conc.'!F22*3.78)</f>
        <v xml:space="preserve"> </v>
      </c>
      <c r="G22" s="258" t="str">
        <f>IF(OR('Eff Conc.'!G22=0,'Eff Conc.'!G22=""), " ", 'Eff Conc.'!$D22*'Eff Conc.'!G22*3.78)</f>
        <v xml:space="preserve"> </v>
      </c>
      <c r="H22" s="258" t="str">
        <f>IF('Eff Conc.'!H22="", " ", 'Eff Conc.'!$D22*'Eff Conc.'!H22*3.78)</f>
        <v xml:space="preserve"> </v>
      </c>
      <c r="I22" s="258" t="str">
        <f>IF('Eff Conc.'!I22="", " ", 'Eff Conc.'!$D22*'Eff Conc.'!I22*3.78)</f>
        <v xml:space="preserve"> </v>
      </c>
      <c r="J22" s="258" t="str">
        <f>IF('Eff Conc.'!J22="", " ", 'Eff Conc.'!$D22*'Eff Conc.'!J22*3.78)</f>
        <v xml:space="preserve"> </v>
      </c>
      <c r="K22" s="258" t="str">
        <f>IF('Eff Conc.'!K22="", " ", 'Eff Conc.'!$D22*'Eff Conc.'!K22*3.78)</f>
        <v xml:space="preserve"> </v>
      </c>
      <c r="L22" s="258" t="str">
        <f>IF('Eff Conc.'!L22="", " ", 'Eff Conc.'!$D22*'Eff Conc.'!L22*3.78)</f>
        <v xml:space="preserve"> </v>
      </c>
      <c r="M22" s="258" t="str">
        <f>IF('Eff Conc.'!M22="", " ", 'Eff Conc.'!$D22*'Eff Conc.'!M22*3.78)</f>
        <v xml:space="preserve"> </v>
      </c>
      <c r="N22" s="258" t="str">
        <f>IF('Eff Conc.'!N22="", " ", 'Eff Conc.'!$D22*'Eff Conc.'!N22*3.78)</f>
        <v xml:space="preserve"> </v>
      </c>
      <c r="O22" s="258" t="str">
        <f>IF('Eff Conc.'!O22="", " ", 'Eff Conc.'!$D22*'Eff Conc.'!O22*3.78)</f>
        <v xml:space="preserve"> </v>
      </c>
      <c r="P22" s="258" t="str">
        <f>IF('Eff Conc.'!P22="", " ", 'Eff Conc.'!$E22*'Eff Conc.'!P22*3.78)</f>
        <v xml:space="preserve"> </v>
      </c>
      <c r="Q22" s="275" t="str">
        <f>IF('Eff Conc.'!U22="", " ", 'Eff Conc.'!$D22*'Eff Conc.'!U22*3.78)</f>
        <v xml:space="preserve"> </v>
      </c>
    </row>
    <row r="23" spans="1:17" ht="15" customHeight="1" x14ac:dyDescent="0.25">
      <c r="A23" s="274">
        <f>'Eff Conc.'!A23</f>
        <v>0</v>
      </c>
      <c r="B23" s="84">
        <f>'Eff Conc.'!B23</f>
        <v>0</v>
      </c>
      <c r="C23" s="119">
        <f>'Eff Conc.'!C23</f>
        <v>0</v>
      </c>
      <c r="D23" s="223">
        <f>'Eff Conc.'!D23</f>
        <v>0</v>
      </c>
      <c r="E23" s="223">
        <f>'Eff Conc.'!E23</f>
        <v>0</v>
      </c>
      <c r="F23" s="258" t="str">
        <f>IF(OR('Eff Conc.'!F23=0,'Eff Conc.'!F23=""), " ", 'Eff Conc.'!$D23*'Eff Conc.'!F23*3.78)</f>
        <v xml:space="preserve"> </v>
      </c>
      <c r="G23" s="258" t="str">
        <f>IF(OR('Eff Conc.'!G23=0,'Eff Conc.'!G23=""), " ", 'Eff Conc.'!$D23*'Eff Conc.'!G23*3.78)</f>
        <v xml:space="preserve"> </v>
      </c>
      <c r="H23" s="258" t="str">
        <f>IF('Eff Conc.'!H23="", " ", 'Eff Conc.'!$D23*'Eff Conc.'!H23*3.78)</f>
        <v xml:space="preserve"> </v>
      </c>
      <c r="I23" s="258" t="str">
        <f>IF('Eff Conc.'!I23="", " ", 'Eff Conc.'!$D23*'Eff Conc.'!I23*3.78)</f>
        <v xml:space="preserve"> </v>
      </c>
      <c r="J23" s="258" t="str">
        <f>IF('Eff Conc.'!J23="", " ", 'Eff Conc.'!$D23*'Eff Conc.'!J23*3.78)</f>
        <v xml:space="preserve"> </v>
      </c>
      <c r="K23" s="258" t="str">
        <f>IF('Eff Conc.'!K23="", " ", 'Eff Conc.'!$D23*'Eff Conc.'!K23*3.78)</f>
        <v xml:space="preserve"> </v>
      </c>
      <c r="L23" s="258" t="str">
        <f>IF('Eff Conc.'!L23="", " ", 'Eff Conc.'!$D23*'Eff Conc.'!L23*3.78)</f>
        <v xml:space="preserve"> </v>
      </c>
      <c r="M23" s="258" t="str">
        <f>IF('Eff Conc.'!M23="", " ", 'Eff Conc.'!$D23*'Eff Conc.'!M23*3.78)</f>
        <v xml:space="preserve"> </v>
      </c>
      <c r="N23" s="258" t="str">
        <f>IF('Eff Conc.'!N23="", " ", 'Eff Conc.'!$D23*'Eff Conc.'!N23*3.78)</f>
        <v xml:space="preserve"> </v>
      </c>
      <c r="O23" s="258" t="str">
        <f>IF('Eff Conc.'!O23="", " ", 'Eff Conc.'!$D23*'Eff Conc.'!O23*3.78)</f>
        <v xml:space="preserve"> </v>
      </c>
      <c r="P23" s="258" t="str">
        <f>IF('Eff Conc.'!P23="", " ", 'Eff Conc.'!$E23*'Eff Conc.'!P23*3.78)</f>
        <v xml:space="preserve"> </v>
      </c>
      <c r="Q23" s="275" t="str">
        <f>IF('Eff Conc.'!U23="", " ", 'Eff Conc.'!$D23*'Eff Conc.'!U23*3.78)</f>
        <v xml:space="preserve"> </v>
      </c>
    </row>
    <row r="24" spans="1:17" ht="15" customHeight="1" x14ac:dyDescent="0.25">
      <c r="A24" s="274">
        <f>'Eff Conc.'!A24</f>
        <v>0</v>
      </c>
      <c r="B24" s="84">
        <f>'Eff Conc.'!B24</f>
        <v>0</v>
      </c>
      <c r="C24" s="119">
        <f>'Eff Conc.'!C24</f>
        <v>0</v>
      </c>
      <c r="D24" s="223">
        <f>'Eff Conc.'!D24</f>
        <v>0</v>
      </c>
      <c r="E24" s="223">
        <f>'Eff Conc.'!E24</f>
        <v>0</v>
      </c>
      <c r="F24" s="258" t="str">
        <f>IF(OR('Eff Conc.'!F24=0,'Eff Conc.'!F24=""), " ", 'Eff Conc.'!$D24*'Eff Conc.'!F24*3.78)</f>
        <v xml:space="preserve"> </v>
      </c>
      <c r="G24" s="258" t="str">
        <f>IF(OR('Eff Conc.'!G24=0,'Eff Conc.'!G24=""), " ", 'Eff Conc.'!$D24*'Eff Conc.'!G24*3.78)</f>
        <v xml:space="preserve"> </v>
      </c>
      <c r="H24" s="258" t="str">
        <f>IF('Eff Conc.'!H24="", " ", 'Eff Conc.'!$D24*'Eff Conc.'!H24*3.78)</f>
        <v xml:space="preserve"> </v>
      </c>
      <c r="I24" s="258" t="str">
        <f>IF('Eff Conc.'!I24="", " ", 'Eff Conc.'!$D24*'Eff Conc.'!I24*3.78)</f>
        <v xml:space="preserve"> </v>
      </c>
      <c r="J24" s="258" t="str">
        <f>IF('Eff Conc.'!J24="", " ", 'Eff Conc.'!$D24*'Eff Conc.'!J24*3.78)</f>
        <v xml:space="preserve"> </v>
      </c>
      <c r="K24" s="258" t="str">
        <f>IF('Eff Conc.'!K24="", " ", 'Eff Conc.'!$D24*'Eff Conc.'!K24*3.78)</f>
        <v xml:space="preserve"> </v>
      </c>
      <c r="L24" s="258" t="str">
        <f>IF('Eff Conc.'!L24="", " ", 'Eff Conc.'!$D24*'Eff Conc.'!L24*3.78)</f>
        <v xml:space="preserve"> </v>
      </c>
      <c r="M24" s="258" t="str">
        <f>IF('Eff Conc.'!M24="", " ", 'Eff Conc.'!$D24*'Eff Conc.'!M24*3.78)</f>
        <v xml:space="preserve"> </v>
      </c>
      <c r="N24" s="258" t="str">
        <f>IF('Eff Conc.'!N24="", " ", 'Eff Conc.'!$D24*'Eff Conc.'!N24*3.78)</f>
        <v xml:space="preserve"> </v>
      </c>
      <c r="O24" s="258" t="str">
        <f>IF('Eff Conc.'!O24="", " ", 'Eff Conc.'!$D24*'Eff Conc.'!O24*3.78)</f>
        <v xml:space="preserve"> </v>
      </c>
      <c r="P24" s="258" t="str">
        <f>IF('Eff Conc.'!P24="", " ", 'Eff Conc.'!$E24*'Eff Conc.'!P24*3.78)</f>
        <v xml:space="preserve"> </v>
      </c>
      <c r="Q24" s="275" t="str">
        <f>IF('Eff Conc.'!U24="", " ", 'Eff Conc.'!$D24*'Eff Conc.'!U24*3.78)</f>
        <v xml:space="preserve"> </v>
      </c>
    </row>
    <row r="25" spans="1:17" ht="15" customHeight="1" x14ac:dyDescent="0.25">
      <c r="A25" s="274">
        <f>'Eff Conc.'!A25</f>
        <v>0</v>
      </c>
      <c r="B25" s="84">
        <f>'Eff Conc.'!B25</f>
        <v>0</v>
      </c>
      <c r="C25" s="119">
        <f>'Eff Conc.'!C25</f>
        <v>0</v>
      </c>
      <c r="D25" s="223">
        <f>'Eff Conc.'!D25</f>
        <v>0</v>
      </c>
      <c r="E25" s="223">
        <f>'Eff Conc.'!E25</f>
        <v>0</v>
      </c>
      <c r="F25" s="258" t="str">
        <f>IF(OR('Eff Conc.'!F25=0,'Eff Conc.'!F25=""), " ", 'Eff Conc.'!$D25*'Eff Conc.'!F25*3.78)</f>
        <v xml:space="preserve"> </v>
      </c>
      <c r="G25" s="258" t="str">
        <f>IF(OR('Eff Conc.'!G25=0,'Eff Conc.'!G25=""), " ", 'Eff Conc.'!$D25*'Eff Conc.'!G25*3.78)</f>
        <v xml:space="preserve"> </v>
      </c>
      <c r="H25" s="258" t="str">
        <f>IF('Eff Conc.'!H25="", " ", 'Eff Conc.'!$D25*'Eff Conc.'!H25*3.78)</f>
        <v xml:space="preserve"> </v>
      </c>
      <c r="I25" s="258" t="str">
        <f>IF('Eff Conc.'!I25="", " ", 'Eff Conc.'!$D25*'Eff Conc.'!I25*3.78)</f>
        <v xml:space="preserve"> </v>
      </c>
      <c r="J25" s="258" t="str">
        <f>IF('Eff Conc.'!J25="", " ", 'Eff Conc.'!$D25*'Eff Conc.'!J25*3.78)</f>
        <v xml:space="preserve"> </v>
      </c>
      <c r="K25" s="258" t="str">
        <f>IF('Eff Conc.'!K25="", " ", 'Eff Conc.'!$D25*'Eff Conc.'!K25*3.78)</f>
        <v xml:space="preserve"> </v>
      </c>
      <c r="L25" s="258" t="str">
        <f>IF('Eff Conc.'!L25="", " ", 'Eff Conc.'!$D25*'Eff Conc.'!L25*3.78)</f>
        <v xml:space="preserve"> </v>
      </c>
      <c r="M25" s="258" t="str">
        <f>IF('Eff Conc.'!M25="", " ", 'Eff Conc.'!$D25*'Eff Conc.'!M25*3.78)</f>
        <v xml:space="preserve"> </v>
      </c>
      <c r="N25" s="258" t="str">
        <f>IF('Eff Conc.'!N25="", " ", 'Eff Conc.'!$D25*'Eff Conc.'!N25*3.78)</f>
        <v xml:space="preserve"> </v>
      </c>
      <c r="O25" s="258" t="str">
        <f>IF('Eff Conc.'!O25="", " ", 'Eff Conc.'!$D25*'Eff Conc.'!O25*3.78)</f>
        <v xml:space="preserve"> </v>
      </c>
      <c r="P25" s="258" t="str">
        <f>IF('Eff Conc.'!P25="", " ", 'Eff Conc.'!$E25*'Eff Conc.'!P25*3.78)</f>
        <v xml:space="preserve"> </v>
      </c>
      <c r="Q25" s="275" t="str">
        <f>IF('Eff Conc.'!U25="", " ", 'Eff Conc.'!$D25*'Eff Conc.'!U25*3.78)</f>
        <v xml:space="preserve"> </v>
      </c>
    </row>
    <row r="26" spans="1:17" ht="15" customHeight="1" x14ac:dyDescent="0.25">
      <c r="A26" s="274">
        <f>'Eff Conc.'!A26</f>
        <v>0</v>
      </c>
      <c r="B26" s="84">
        <f>'Eff Conc.'!B26</f>
        <v>0</v>
      </c>
      <c r="C26" s="119">
        <f>'Eff Conc.'!C26</f>
        <v>0</v>
      </c>
      <c r="D26" s="223">
        <f>'Eff Conc.'!D26</f>
        <v>0</v>
      </c>
      <c r="E26" s="223">
        <f>'Eff Conc.'!E26</f>
        <v>0</v>
      </c>
      <c r="F26" s="258" t="str">
        <f>IF(OR('Eff Conc.'!F26=0,'Eff Conc.'!F26=""), " ", 'Eff Conc.'!$D26*'Eff Conc.'!F26*3.78)</f>
        <v xml:space="preserve"> </v>
      </c>
      <c r="G26" s="258" t="str">
        <f>IF(OR('Eff Conc.'!G26=0,'Eff Conc.'!G26=""), " ", 'Eff Conc.'!$D26*'Eff Conc.'!G26*3.78)</f>
        <v xml:space="preserve"> </v>
      </c>
      <c r="H26" s="258" t="str">
        <f>IF('Eff Conc.'!H26="", " ", 'Eff Conc.'!$D26*'Eff Conc.'!H26*3.78)</f>
        <v xml:space="preserve"> </v>
      </c>
      <c r="I26" s="258" t="str">
        <f>IF('Eff Conc.'!I26="", " ", 'Eff Conc.'!$D26*'Eff Conc.'!I26*3.78)</f>
        <v xml:space="preserve"> </v>
      </c>
      <c r="J26" s="258" t="str">
        <f>IF('Eff Conc.'!J26="", " ", 'Eff Conc.'!$D26*'Eff Conc.'!J26*3.78)</f>
        <v xml:space="preserve"> </v>
      </c>
      <c r="K26" s="258" t="str">
        <f>IF('Eff Conc.'!K26="", " ", 'Eff Conc.'!$D26*'Eff Conc.'!K26*3.78)</f>
        <v xml:space="preserve"> </v>
      </c>
      <c r="L26" s="258" t="str">
        <f>IF('Eff Conc.'!L26="", " ", 'Eff Conc.'!$D26*'Eff Conc.'!L26*3.78)</f>
        <v xml:space="preserve"> </v>
      </c>
      <c r="M26" s="258" t="str">
        <f>IF('Eff Conc.'!M26="", " ", 'Eff Conc.'!$D26*'Eff Conc.'!M26*3.78)</f>
        <v xml:space="preserve"> </v>
      </c>
      <c r="N26" s="258" t="str">
        <f>IF('Eff Conc.'!N26="", " ", 'Eff Conc.'!$D26*'Eff Conc.'!N26*3.78)</f>
        <v xml:space="preserve"> </v>
      </c>
      <c r="O26" s="258" t="str">
        <f>IF('Eff Conc.'!O26="", " ", 'Eff Conc.'!$D26*'Eff Conc.'!O26*3.78)</f>
        <v xml:space="preserve"> </v>
      </c>
      <c r="P26" s="258" t="str">
        <f>IF('Eff Conc.'!P26="", " ", 'Eff Conc.'!$E26*'Eff Conc.'!P26*3.78)</f>
        <v xml:space="preserve"> </v>
      </c>
      <c r="Q26" s="275" t="str">
        <f>IF('Eff Conc.'!U26="", " ", 'Eff Conc.'!$D26*'Eff Conc.'!U26*3.78)</f>
        <v xml:space="preserve"> </v>
      </c>
    </row>
    <row r="27" spans="1:17" ht="15" customHeight="1" x14ac:dyDescent="0.25">
      <c r="A27" s="274">
        <f>'Eff Conc.'!A27</f>
        <v>0</v>
      </c>
      <c r="B27" s="84">
        <f>'Eff Conc.'!B27</f>
        <v>0</v>
      </c>
      <c r="C27" s="119">
        <f>'Eff Conc.'!C27</f>
        <v>0</v>
      </c>
      <c r="D27" s="223">
        <f>'Eff Conc.'!D27</f>
        <v>0</v>
      </c>
      <c r="E27" s="223">
        <f>'Eff Conc.'!E27</f>
        <v>0</v>
      </c>
      <c r="F27" s="258" t="str">
        <f>IF(OR('Eff Conc.'!F27=0,'Eff Conc.'!F27=""), " ", 'Eff Conc.'!$D27*'Eff Conc.'!F27*3.78)</f>
        <v xml:space="preserve"> </v>
      </c>
      <c r="G27" s="258" t="str">
        <f>IF(OR('Eff Conc.'!G27=0,'Eff Conc.'!G27=""), " ", 'Eff Conc.'!$D27*'Eff Conc.'!G27*3.78)</f>
        <v xml:space="preserve"> </v>
      </c>
      <c r="H27" s="258" t="str">
        <f>IF('Eff Conc.'!H27="", " ", 'Eff Conc.'!$D27*'Eff Conc.'!H27*3.78)</f>
        <v xml:space="preserve"> </v>
      </c>
      <c r="I27" s="258" t="str">
        <f>IF('Eff Conc.'!I27="", " ", 'Eff Conc.'!$D27*'Eff Conc.'!I27*3.78)</f>
        <v xml:space="preserve"> </v>
      </c>
      <c r="J27" s="258" t="str">
        <f>IF('Eff Conc.'!J27="", " ", 'Eff Conc.'!$D27*'Eff Conc.'!J27*3.78)</f>
        <v xml:space="preserve"> </v>
      </c>
      <c r="K27" s="258" t="str">
        <f>IF('Eff Conc.'!K27="", " ", 'Eff Conc.'!$D27*'Eff Conc.'!K27*3.78)</f>
        <v xml:space="preserve"> </v>
      </c>
      <c r="L27" s="258" t="str">
        <f>IF('Eff Conc.'!L27="", " ", 'Eff Conc.'!$D27*'Eff Conc.'!L27*3.78)</f>
        <v xml:space="preserve"> </v>
      </c>
      <c r="M27" s="258" t="str">
        <f>IF('Eff Conc.'!M27="", " ", 'Eff Conc.'!$D27*'Eff Conc.'!M27*3.78)</f>
        <v xml:space="preserve"> </v>
      </c>
      <c r="N27" s="258" t="str">
        <f>IF('Eff Conc.'!N27="", " ", 'Eff Conc.'!$D27*'Eff Conc.'!N27*3.78)</f>
        <v xml:space="preserve"> </v>
      </c>
      <c r="O27" s="258" t="str">
        <f>IF('Eff Conc.'!O27="", " ", 'Eff Conc.'!$D27*'Eff Conc.'!O27*3.78)</f>
        <v xml:space="preserve"> </v>
      </c>
      <c r="P27" s="258" t="str">
        <f>IF('Eff Conc.'!P27="", " ", 'Eff Conc.'!$E27*'Eff Conc.'!P27*3.78)</f>
        <v xml:space="preserve"> </v>
      </c>
      <c r="Q27" s="275" t="str">
        <f>IF('Eff Conc.'!U27="", " ", 'Eff Conc.'!$D27*'Eff Conc.'!U27*3.78)</f>
        <v xml:space="preserve"> </v>
      </c>
    </row>
    <row r="28" spans="1:17" ht="15" customHeight="1" x14ac:dyDescent="0.25">
      <c r="A28" s="274">
        <f>'Eff Conc.'!A28</f>
        <v>0</v>
      </c>
      <c r="B28" s="84">
        <f>'Eff Conc.'!B28</f>
        <v>0</v>
      </c>
      <c r="C28" s="119">
        <f>'Eff Conc.'!C28</f>
        <v>0</v>
      </c>
      <c r="D28" s="223">
        <f>'Eff Conc.'!D28</f>
        <v>0</v>
      </c>
      <c r="E28" s="223">
        <f>'Eff Conc.'!E28</f>
        <v>0</v>
      </c>
      <c r="F28" s="258" t="str">
        <f>IF(OR('Eff Conc.'!F28=0,'Eff Conc.'!F28=""), " ", 'Eff Conc.'!$D28*'Eff Conc.'!F28*3.78)</f>
        <v xml:space="preserve"> </v>
      </c>
      <c r="G28" s="258" t="str">
        <f>IF(OR('Eff Conc.'!G28=0,'Eff Conc.'!G28=""), " ", 'Eff Conc.'!$D28*'Eff Conc.'!G28*3.78)</f>
        <v xml:space="preserve"> </v>
      </c>
      <c r="H28" s="258" t="str">
        <f>IF('Eff Conc.'!H28="", " ", 'Eff Conc.'!$D28*'Eff Conc.'!H28*3.78)</f>
        <v xml:space="preserve"> </v>
      </c>
      <c r="I28" s="258" t="str">
        <f>IF('Eff Conc.'!I28="", " ", 'Eff Conc.'!$D28*'Eff Conc.'!I28*3.78)</f>
        <v xml:space="preserve"> </v>
      </c>
      <c r="J28" s="258" t="str">
        <f>IF('Eff Conc.'!J28="", " ", 'Eff Conc.'!$D28*'Eff Conc.'!J28*3.78)</f>
        <v xml:space="preserve"> </v>
      </c>
      <c r="K28" s="258" t="str">
        <f>IF('Eff Conc.'!K28="", " ", 'Eff Conc.'!$D28*'Eff Conc.'!K28*3.78)</f>
        <v xml:space="preserve"> </v>
      </c>
      <c r="L28" s="258" t="str">
        <f>IF('Eff Conc.'!L28="", " ", 'Eff Conc.'!$D28*'Eff Conc.'!L28*3.78)</f>
        <v xml:space="preserve"> </v>
      </c>
      <c r="M28" s="258" t="str">
        <f>IF('Eff Conc.'!M28="", " ", 'Eff Conc.'!$D28*'Eff Conc.'!M28*3.78)</f>
        <v xml:space="preserve"> </v>
      </c>
      <c r="N28" s="258" t="str">
        <f>IF('Eff Conc.'!N28="", " ", 'Eff Conc.'!$D28*'Eff Conc.'!N28*3.78)</f>
        <v xml:space="preserve"> </v>
      </c>
      <c r="O28" s="258" t="str">
        <f>IF('Eff Conc.'!O28="", " ", 'Eff Conc.'!$D28*'Eff Conc.'!O28*3.78)</f>
        <v xml:space="preserve"> </v>
      </c>
      <c r="P28" s="258" t="str">
        <f>IF('Eff Conc.'!P28="", " ", 'Eff Conc.'!$E28*'Eff Conc.'!P28*3.78)</f>
        <v xml:space="preserve"> </v>
      </c>
      <c r="Q28" s="275" t="str">
        <f>IF('Eff Conc.'!U28="", " ", 'Eff Conc.'!$D28*'Eff Conc.'!U28*3.78)</f>
        <v xml:space="preserve"> </v>
      </c>
    </row>
    <row r="29" spans="1:17" ht="15" customHeight="1" x14ac:dyDescent="0.25">
      <c r="A29" s="274">
        <f>'Eff Conc.'!A29</f>
        <v>0</v>
      </c>
      <c r="B29" s="84">
        <f>'Eff Conc.'!B29</f>
        <v>0</v>
      </c>
      <c r="C29" s="119">
        <f>'Eff Conc.'!C29</f>
        <v>0</v>
      </c>
      <c r="D29" s="223">
        <f>'Eff Conc.'!D29</f>
        <v>0</v>
      </c>
      <c r="E29" s="223">
        <f>'Eff Conc.'!E29</f>
        <v>0</v>
      </c>
      <c r="F29" s="258" t="str">
        <f>IF(OR('Eff Conc.'!F29=0,'Eff Conc.'!F29=""), " ", 'Eff Conc.'!$D29*'Eff Conc.'!F29*3.78)</f>
        <v xml:space="preserve"> </v>
      </c>
      <c r="G29" s="258" t="str">
        <f>IF(OR('Eff Conc.'!G29=0,'Eff Conc.'!G29=""), " ", 'Eff Conc.'!$D29*'Eff Conc.'!G29*3.78)</f>
        <v xml:space="preserve"> </v>
      </c>
      <c r="H29" s="258" t="str">
        <f>IF('Eff Conc.'!H29="", " ", 'Eff Conc.'!$D29*'Eff Conc.'!H29*3.78)</f>
        <v xml:space="preserve"> </v>
      </c>
      <c r="I29" s="258" t="str">
        <f>IF('Eff Conc.'!I29="", " ", 'Eff Conc.'!$D29*'Eff Conc.'!I29*3.78)</f>
        <v xml:space="preserve"> </v>
      </c>
      <c r="J29" s="258" t="str">
        <f>IF('Eff Conc.'!J29="", " ", 'Eff Conc.'!$D29*'Eff Conc.'!J29*3.78)</f>
        <v xml:space="preserve"> </v>
      </c>
      <c r="K29" s="258" t="str">
        <f>IF('Eff Conc.'!K29="", " ", 'Eff Conc.'!$D29*'Eff Conc.'!K29*3.78)</f>
        <v xml:space="preserve"> </v>
      </c>
      <c r="L29" s="258" t="str">
        <f>IF('Eff Conc.'!L29="", " ", 'Eff Conc.'!$D29*'Eff Conc.'!L29*3.78)</f>
        <v xml:space="preserve"> </v>
      </c>
      <c r="M29" s="258" t="str">
        <f>IF('Eff Conc.'!M29="", " ", 'Eff Conc.'!$D29*'Eff Conc.'!M29*3.78)</f>
        <v xml:space="preserve"> </v>
      </c>
      <c r="N29" s="258" t="str">
        <f>IF('Eff Conc.'!N29="", " ", 'Eff Conc.'!$D29*'Eff Conc.'!N29*3.78)</f>
        <v xml:space="preserve"> </v>
      </c>
      <c r="O29" s="258" t="str">
        <f>IF('Eff Conc.'!O29="", " ", 'Eff Conc.'!$D29*'Eff Conc.'!O29*3.78)</f>
        <v xml:space="preserve"> </v>
      </c>
      <c r="P29" s="258" t="str">
        <f>IF('Eff Conc.'!P29="", " ", 'Eff Conc.'!$E29*'Eff Conc.'!P29*3.78)</f>
        <v xml:space="preserve"> </v>
      </c>
      <c r="Q29" s="275" t="str">
        <f>IF('Eff Conc.'!U29="", " ", 'Eff Conc.'!$D29*'Eff Conc.'!U29*3.78)</f>
        <v xml:space="preserve"> </v>
      </c>
    </row>
    <row r="30" spans="1:17" ht="15" customHeight="1" x14ac:dyDescent="0.25">
      <c r="A30" s="274">
        <f>'Eff Conc.'!A30</f>
        <v>0</v>
      </c>
      <c r="B30" s="84">
        <f>'Eff Conc.'!B30</f>
        <v>0</v>
      </c>
      <c r="C30" s="119">
        <f>'Eff Conc.'!C30</f>
        <v>0</v>
      </c>
      <c r="D30" s="223">
        <f>'Eff Conc.'!D30</f>
        <v>0</v>
      </c>
      <c r="E30" s="223">
        <f>'Eff Conc.'!E30</f>
        <v>0</v>
      </c>
      <c r="F30" s="258" t="str">
        <f>IF(OR('Eff Conc.'!F30=0,'Eff Conc.'!F30=""), " ", 'Eff Conc.'!$D30*'Eff Conc.'!F30*3.78)</f>
        <v xml:space="preserve"> </v>
      </c>
      <c r="G30" s="258" t="str">
        <f>IF(OR('Eff Conc.'!G30=0,'Eff Conc.'!G30=""), " ", 'Eff Conc.'!$D30*'Eff Conc.'!G30*3.78)</f>
        <v xml:space="preserve"> </v>
      </c>
      <c r="H30" s="258" t="str">
        <f>IF('Eff Conc.'!H30="", " ", 'Eff Conc.'!$D30*'Eff Conc.'!H30*3.78)</f>
        <v xml:space="preserve"> </v>
      </c>
      <c r="I30" s="258" t="str">
        <f>IF('Eff Conc.'!I30="", " ", 'Eff Conc.'!$D30*'Eff Conc.'!I30*3.78)</f>
        <v xml:space="preserve"> </v>
      </c>
      <c r="J30" s="258" t="str">
        <f>IF('Eff Conc.'!J30="", " ", 'Eff Conc.'!$D30*'Eff Conc.'!J30*3.78)</f>
        <v xml:space="preserve"> </v>
      </c>
      <c r="K30" s="258" t="str">
        <f>IF('Eff Conc.'!K30="", " ", 'Eff Conc.'!$D30*'Eff Conc.'!K30*3.78)</f>
        <v xml:space="preserve"> </v>
      </c>
      <c r="L30" s="258" t="str">
        <f>IF('Eff Conc.'!L30="", " ", 'Eff Conc.'!$D30*'Eff Conc.'!L30*3.78)</f>
        <v xml:space="preserve"> </v>
      </c>
      <c r="M30" s="258" t="str">
        <f>IF('Eff Conc.'!M30="", " ", 'Eff Conc.'!$D30*'Eff Conc.'!M30*3.78)</f>
        <v xml:space="preserve"> </v>
      </c>
      <c r="N30" s="258" t="str">
        <f>IF('Eff Conc.'!N30="", " ", 'Eff Conc.'!$D30*'Eff Conc.'!N30*3.78)</f>
        <v xml:space="preserve"> </v>
      </c>
      <c r="O30" s="258" t="str">
        <f>IF('Eff Conc.'!O30="", " ", 'Eff Conc.'!$D30*'Eff Conc.'!O30*3.78)</f>
        <v xml:space="preserve"> </v>
      </c>
      <c r="P30" s="258" t="str">
        <f>IF('Eff Conc.'!P30="", " ", 'Eff Conc.'!$E30*'Eff Conc.'!P30*3.78)</f>
        <v xml:space="preserve"> </v>
      </c>
      <c r="Q30" s="275" t="str">
        <f>IF('Eff Conc.'!U30="", " ", 'Eff Conc.'!$D30*'Eff Conc.'!U30*3.78)</f>
        <v xml:space="preserve"> </v>
      </c>
    </row>
    <row r="31" spans="1:17" ht="15" customHeight="1" x14ac:dyDescent="0.25">
      <c r="A31" s="274">
        <f>'Eff Conc.'!A31</f>
        <v>0</v>
      </c>
      <c r="B31" s="84">
        <f>'Eff Conc.'!B31</f>
        <v>0</v>
      </c>
      <c r="C31" s="119">
        <f>'Eff Conc.'!C31</f>
        <v>0</v>
      </c>
      <c r="D31" s="223">
        <f>'Eff Conc.'!D31</f>
        <v>0</v>
      </c>
      <c r="E31" s="223">
        <f>'Eff Conc.'!E31</f>
        <v>0</v>
      </c>
      <c r="F31" s="258" t="str">
        <f>IF(OR('Eff Conc.'!F31=0,'Eff Conc.'!F31=""), " ", 'Eff Conc.'!$D31*'Eff Conc.'!F31*3.78)</f>
        <v xml:space="preserve"> </v>
      </c>
      <c r="G31" s="258" t="str">
        <f>IF(OR('Eff Conc.'!G31=0,'Eff Conc.'!G31=""), " ", 'Eff Conc.'!$D31*'Eff Conc.'!G31*3.78)</f>
        <v xml:space="preserve"> </v>
      </c>
      <c r="H31" s="258" t="str">
        <f>IF('Eff Conc.'!H31="", " ", 'Eff Conc.'!$D31*'Eff Conc.'!H31*3.78)</f>
        <v xml:space="preserve"> </v>
      </c>
      <c r="I31" s="258" t="str">
        <f>IF('Eff Conc.'!I31="", " ", 'Eff Conc.'!$D31*'Eff Conc.'!I31*3.78)</f>
        <v xml:space="preserve"> </v>
      </c>
      <c r="J31" s="258" t="str">
        <f>IF('Eff Conc.'!J31="", " ", 'Eff Conc.'!$D31*'Eff Conc.'!J31*3.78)</f>
        <v xml:space="preserve"> </v>
      </c>
      <c r="K31" s="258" t="str">
        <f>IF('Eff Conc.'!K31="", " ", 'Eff Conc.'!$D31*'Eff Conc.'!K31*3.78)</f>
        <v xml:space="preserve"> </v>
      </c>
      <c r="L31" s="258" t="str">
        <f>IF('Eff Conc.'!L31="", " ", 'Eff Conc.'!$D31*'Eff Conc.'!L31*3.78)</f>
        <v xml:space="preserve"> </v>
      </c>
      <c r="M31" s="258" t="str">
        <f>IF('Eff Conc.'!M31="", " ", 'Eff Conc.'!$D31*'Eff Conc.'!M31*3.78)</f>
        <v xml:space="preserve"> </v>
      </c>
      <c r="N31" s="258" t="str">
        <f>IF('Eff Conc.'!N31="", " ", 'Eff Conc.'!$D31*'Eff Conc.'!N31*3.78)</f>
        <v xml:space="preserve"> </v>
      </c>
      <c r="O31" s="258" t="str">
        <f>IF('Eff Conc.'!O31="", " ", 'Eff Conc.'!$D31*'Eff Conc.'!O31*3.78)</f>
        <v xml:space="preserve"> </v>
      </c>
      <c r="P31" s="258" t="str">
        <f>IF('Eff Conc.'!P31="", " ", 'Eff Conc.'!$E31*'Eff Conc.'!P31*3.78)</f>
        <v xml:space="preserve"> </v>
      </c>
      <c r="Q31" s="275" t="str">
        <f>IF('Eff Conc.'!U31="", " ", 'Eff Conc.'!$D31*'Eff Conc.'!U31*3.78)</f>
        <v xml:space="preserve"> </v>
      </c>
    </row>
    <row r="32" spans="1:17" ht="15" customHeight="1" x14ac:dyDescent="0.25">
      <c r="A32" s="274">
        <f>'Eff Conc.'!A32</f>
        <v>0</v>
      </c>
      <c r="B32" s="84">
        <f>'Eff Conc.'!B32</f>
        <v>0</v>
      </c>
      <c r="C32" s="119">
        <f>'Eff Conc.'!C32</f>
        <v>0</v>
      </c>
      <c r="D32" s="223">
        <f>'Eff Conc.'!D32</f>
        <v>0</v>
      </c>
      <c r="E32" s="223">
        <f>'Eff Conc.'!E32</f>
        <v>0</v>
      </c>
      <c r="F32" s="258" t="str">
        <f>IF(OR('Eff Conc.'!F32=0,'Eff Conc.'!F32=""), " ", 'Eff Conc.'!$D32*'Eff Conc.'!F32*3.78)</f>
        <v xml:space="preserve"> </v>
      </c>
      <c r="G32" s="258" t="str">
        <f>IF(OR('Eff Conc.'!G32=0,'Eff Conc.'!G32=""), " ", 'Eff Conc.'!$D32*'Eff Conc.'!G32*3.78)</f>
        <v xml:space="preserve"> </v>
      </c>
      <c r="H32" s="258" t="str">
        <f>IF('Eff Conc.'!H32="", " ", 'Eff Conc.'!$D32*'Eff Conc.'!H32*3.78)</f>
        <v xml:space="preserve"> </v>
      </c>
      <c r="I32" s="258" t="str">
        <f>IF('Eff Conc.'!I32="", " ", 'Eff Conc.'!$D32*'Eff Conc.'!I32*3.78)</f>
        <v xml:space="preserve"> </v>
      </c>
      <c r="J32" s="258" t="str">
        <f>IF('Eff Conc.'!J32="", " ", 'Eff Conc.'!$D32*'Eff Conc.'!J32*3.78)</f>
        <v xml:space="preserve"> </v>
      </c>
      <c r="K32" s="258" t="str">
        <f>IF('Eff Conc.'!K32="", " ", 'Eff Conc.'!$D32*'Eff Conc.'!K32*3.78)</f>
        <v xml:space="preserve"> </v>
      </c>
      <c r="L32" s="258" t="str">
        <f>IF('Eff Conc.'!L32="", " ", 'Eff Conc.'!$D32*'Eff Conc.'!L32*3.78)</f>
        <v xml:space="preserve"> </v>
      </c>
      <c r="M32" s="258" t="str">
        <f>IF('Eff Conc.'!M32="", " ", 'Eff Conc.'!$D32*'Eff Conc.'!M32*3.78)</f>
        <v xml:space="preserve"> </v>
      </c>
      <c r="N32" s="258" t="str">
        <f>IF('Eff Conc.'!N32="", " ", 'Eff Conc.'!$D32*'Eff Conc.'!N32*3.78)</f>
        <v xml:space="preserve"> </v>
      </c>
      <c r="O32" s="258" t="str">
        <f>IF('Eff Conc.'!O32="", " ", 'Eff Conc.'!$D32*'Eff Conc.'!O32*3.78)</f>
        <v xml:space="preserve"> </v>
      </c>
      <c r="P32" s="258" t="str">
        <f>IF('Eff Conc.'!P32="", " ", 'Eff Conc.'!$E32*'Eff Conc.'!P32*3.78)</f>
        <v xml:space="preserve"> </v>
      </c>
      <c r="Q32" s="275" t="str">
        <f>IF('Eff Conc.'!U32="", " ", 'Eff Conc.'!$D32*'Eff Conc.'!U32*3.78)</f>
        <v xml:space="preserve"> </v>
      </c>
    </row>
    <row r="33" spans="1:17" ht="15" customHeight="1" x14ac:dyDescent="0.25">
      <c r="A33" s="274">
        <f>'Eff Conc.'!A33</f>
        <v>0</v>
      </c>
      <c r="B33" s="84">
        <f>'Eff Conc.'!B33</f>
        <v>0</v>
      </c>
      <c r="C33" s="119">
        <f>'Eff Conc.'!C33</f>
        <v>0</v>
      </c>
      <c r="D33" s="223">
        <f>'Eff Conc.'!D33</f>
        <v>0</v>
      </c>
      <c r="E33" s="223">
        <f>'Eff Conc.'!E33</f>
        <v>0</v>
      </c>
      <c r="F33" s="258" t="str">
        <f>IF(OR('Eff Conc.'!F33=0,'Eff Conc.'!F33=""), " ", 'Eff Conc.'!$D33*'Eff Conc.'!F33*3.78)</f>
        <v xml:space="preserve"> </v>
      </c>
      <c r="G33" s="258" t="str">
        <f>IF(OR('Eff Conc.'!G33=0,'Eff Conc.'!G33=""), " ", 'Eff Conc.'!$D33*'Eff Conc.'!G33*3.78)</f>
        <v xml:space="preserve"> </v>
      </c>
      <c r="H33" s="258" t="str">
        <f>IF('Eff Conc.'!H33="", " ", 'Eff Conc.'!$D33*'Eff Conc.'!H33*3.78)</f>
        <v xml:space="preserve"> </v>
      </c>
      <c r="I33" s="258" t="str">
        <f>IF('Eff Conc.'!I33="", " ", 'Eff Conc.'!$D33*'Eff Conc.'!I33*3.78)</f>
        <v xml:space="preserve"> </v>
      </c>
      <c r="J33" s="258" t="str">
        <f>IF('Eff Conc.'!J33="", " ", 'Eff Conc.'!$D33*'Eff Conc.'!J33*3.78)</f>
        <v xml:space="preserve"> </v>
      </c>
      <c r="K33" s="258" t="str">
        <f>IF('Eff Conc.'!K33="", " ", 'Eff Conc.'!$D33*'Eff Conc.'!K33*3.78)</f>
        <v xml:space="preserve"> </v>
      </c>
      <c r="L33" s="258" t="str">
        <f>IF('Eff Conc.'!L33="", " ", 'Eff Conc.'!$D33*'Eff Conc.'!L33*3.78)</f>
        <v xml:space="preserve"> </v>
      </c>
      <c r="M33" s="258" t="str">
        <f>IF('Eff Conc.'!M33="", " ", 'Eff Conc.'!$D33*'Eff Conc.'!M33*3.78)</f>
        <v xml:space="preserve"> </v>
      </c>
      <c r="N33" s="258" t="str">
        <f>IF('Eff Conc.'!N33="", " ", 'Eff Conc.'!$D33*'Eff Conc.'!N33*3.78)</f>
        <v xml:space="preserve"> </v>
      </c>
      <c r="O33" s="258" t="str">
        <f>IF('Eff Conc.'!O33="", " ", 'Eff Conc.'!$D33*'Eff Conc.'!O33*3.78)</f>
        <v xml:space="preserve"> </v>
      </c>
      <c r="P33" s="258" t="str">
        <f>IF('Eff Conc.'!P33="", " ", 'Eff Conc.'!$E33*'Eff Conc.'!P33*3.78)</f>
        <v xml:space="preserve"> </v>
      </c>
      <c r="Q33" s="275" t="str">
        <f>IF('Eff Conc.'!U33="", " ", 'Eff Conc.'!$D33*'Eff Conc.'!U33*3.78)</f>
        <v xml:space="preserve"> </v>
      </c>
    </row>
    <row r="34" spans="1:17" ht="15" customHeight="1" x14ac:dyDescent="0.25">
      <c r="A34" s="274">
        <f>'Eff Conc.'!A34</f>
        <v>0</v>
      </c>
      <c r="B34" s="84">
        <f>'Eff Conc.'!B34</f>
        <v>0</v>
      </c>
      <c r="C34" s="119">
        <f>'Eff Conc.'!C34</f>
        <v>0</v>
      </c>
      <c r="D34" s="223">
        <f>'Eff Conc.'!D34</f>
        <v>0</v>
      </c>
      <c r="E34" s="223">
        <f>'Eff Conc.'!E34</f>
        <v>0</v>
      </c>
      <c r="F34" s="258" t="str">
        <f>IF(OR('Eff Conc.'!F34=0,'Eff Conc.'!F34=""), " ", 'Eff Conc.'!$D34*'Eff Conc.'!F34*3.78)</f>
        <v xml:space="preserve"> </v>
      </c>
      <c r="G34" s="258" t="str">
        <f>IF(OR('Eff Conc.'!G34=0,'Eff Conc.'!G34=""), " ", 'Eff Conc.'!$D34*'Eff Conc.'!G34*3.78)</f>
        <v xml:space="preserve"> </v>
      </c>
      <c r="H34" s="258" t="str">
        <f>IF('Eff Conc.'!H34="", " ", 'Eff Conc.'!$D34*'Eff Conc.'!H34*3.78)</f>
        <v xml:space="preserve"> </v>
      </c>
      <c r="I34" s="258" t="str">
        <f>IF('Eff Conc.'!I34="", " ", 'Eff Conc.'!$D34*'Eff Conc.'!I34*3.78)</f>
        <v xml:space="preserve"> </v>
      </c>
      <c r="J34" s="258" t="str">
        <f>IF('Eff Conc.'!J34="", " ", 'Eff Conc.'!$D34*'Eff Conc.'!J34*3.78)</f>
        <v xml:space="preserve"> </v>
      </c>
      <c r="K34" s="258" t="str">
        <f>IF('Eff Conc.'!K34="", " ", 'Eff Conc.'!$D34*'Eff Conc.'!K34*3.78)</f>
        <v xml:space="preserve"> </v>
      </c>
      <c r="L34" s="258" t="str">
        <f>IF('Eff Conc.'!L34="", " ", 'Eff Conc.'!$D34*'Eff Conc.'!L34*3.78)</f>
        <v xml:space="preserve"> </v>
      </c>
      <c r="M34" s="258" t="str">
        <f>IF('Eff Conc.'!M34="", " ", 'Eff Conc.'!$D34*'Eff Conc.'!M34*3.78)</f>
        <v xml:space="preserve"> </v>
      </c>
      <c r="N34" s="258" t="str">
        <f>IF('Eff Conc.'!N34="", " ", 'Eff Conc.'!$D34*'Eff Conc.'!N34*3.78)</f>
        <v xml:space="preserve"> </v>
      </c>
      <c r="O34" s="258" t="str">
        <f>IF('Eff Conc.'!O34="", " ", 'Eff Conc.'!$D34*'Eff Conc.'!O34*3.78)</f>
        <v xml:space="preserve"> </v>
      </c>
      <c r="P34" s="258" t="str">
        <f>IF('Eff Conc.'!P34="", " ", 'Eff Conc.'!$E34*'Eff Conc.'!P34*3.78)</f>
        <v xml:space="preserve"> </v>
      </c>
      <c r="Q34" s="275" t="str">
        <f>IF('Eff Conc.'!U34="", " ", 'Eff Conc.'!$D34*'Eff Conc.'!U34*3.78)</f>
        <v xml:space="preserve"> </v>
      </c>
    </row>
    <row r="35" spans="1:17" ht="15" customHeight="1" x14ac:dyDescent="0.25">
      <c r="A35" s="274">
        <f>'Eff Conc.'!A35</f>
        <v>0</v>
      </c>
      <c r="B35" s="84">
        <f>'Eff Conc.'!B35</f>
        <v>0</v>
      </c>
      <c r="C35" s="119">
        <f>'Eff Conc.'!C35</f>
        <v>0</v>
      </c>
      <c r="D35" s="223">
        <f>'Eff Conc.'!D35</f>
        <v>0</v>
      </c>
      <c r="E35" s="223">
        <f>'Eff Conc.'!E35</f>
        <v>0</v>
      </c>
      <c r="F35" s="258" t="str">
        <f>IF(OR('Eff Conc.'!F35=0,'Eff Conc.'!F35=""), " ", 'Eff Conc.'!$D35*'Eff Conc.'!F35*3.78)</f>
        <v xml:space="preserve"> </v>
      </c>
      <c r="G35" s="258" t="str">
        <f>IF(OR('Eff Conc.'!G35=0,'Eff Conc.'!G35=""), " ", 'Eff Conc.'!$D35*'Eff Conc.'!G35*3.78)</f>
        <v xml:space="preserve"> </v>
      </c>
      <c r="H35" s="258" t="str">
        <f>IF('Eff Conc.'!H35="", " ", 'Eff Conc.'!$D35*'Eff Conc.'!H35*3.78)</f>
        <v xml:space="preserve"> </v>
      </c>
      <c r="I35" s="258" t="str">
        <f>IF('Eff Conc.'!I35="", " ", 'Eff Conc.'!$D35*'Eff Conc.'!I35*3.78)</f>
        <v xml:space="preserve"> </v>
      </c>
      <c r="J35" s="258" t="str">
        <f>IF('Eff Conc.'!J35="", " ", 'Eff Conc.'!$D35*'Eff Conc.'!J35*3.78)</f>
        <v xml:space="preserve"> </v>
      </c>
      <c r="K35" s="258" t="str">
        <f>IF('Eff Conc.'!K35="", " ", 'Eff Conc.'!$D35*'Eff Conc.'!K35*3.78)</f>
        <v xml:space="preserve"> </v>
      </c>
      <c r="L35" s="258" t="str">
        <f>IF('Eff Conc.'!L35="", " ", 'Eff Conc.'!$D35*'Eff Conc.'!L35*3.78)</f>
        <v xml:space="preserve"> </v>
      </c>
      <c r="M35" s="258" t="str">
        <f>IF('Eff Conc.'!M35="", " ", 'Eff Conc.'!$D35*'Eff Conc.'!M35*3.78)</f>
        <v xml:space="preserve"> </v>
      </c>
      <c r="N35" s="258" t="str">
        <f>IF('Eff Conc.'!N35="", " ", 'Eff Conc.'!$D35*'Eff Conc.'!N35*3.78)</f>
        <v xml:space="preserve"> </v>
      </c>
      <c r="O35" s="258" t="str">
        <f>IF('Eff Conc.'!O35="", " ", 'Eff Conc.'!$D35*'Eff Conc.'!O35*3.78)</f>
        <v xml:space="preserve"> </v>
      </c>
      <c r="P35" s="258" t="str">
        <f>IF('Eff Conc.'!P35="", " ", 'Eff Conc.'!$E35*'Eff Conc.'!P35*3.78)</f>
        <v xml:space="preserve"> </v>
      </c>
      <c r="Q35" s="275" t="str">
        <f>IF('Eff Conc.'!U35="", " ", 'Eff Conc.'!$D35*'Eff Conc.'!U35*3.78)</f>
        <v xml:space="preserve"> </v>
      </c>
    </row>
    <row r="36" spans="1:17" ht="15" customHeight="1" x14ac:dyDescent="0.25">
      <c r="A36" s="274">
        <f>'Eff Conc.'!A36</f>
        <v>0</v>
      </c>
      <c r="B36" s="84">
        <f>'Eff Conc.'!B36</f>
        <v>0</v>
      </c>
      <c r="C36" s="119">
        <f>'Eff Conc.'!C36</f>
        <v>0</v>
      </c>
      <c r="D36" s="223">
        <f>'Eff Conc.'!D36</f>
        <v>0</v>
      </c>
      <c r="E36" s="223">
        <f>'Eff Conc.'!E36</f>
        <v>0</v>
      </c>
      <c r="F36" s="258" t="str">
        <f>IF(OR('Eff Conc.'!F36=0,'Eff Conc.'!F36=""), " ", 'Eff Conc.'!$D36*'Eff Conc.'!F36*3.78)</f>
        <v xml:space="preserve"> </v>
      </c>
      <c r="G36" s="258" t="str">
        <f>IF(OR('Eff Conc.'!G36=0,'Eff Conc.'!G36=""), " ", 'Eff Conc.'!$D36*'Eff Conc.'!G36*3.78)</f>
        <v xml:space="preserve"> </v>
      </c>
      <c r="H36" s="258" t="str">
        <f>IF('Eff Conc.'!H36="", " ", 'Eff Conc.'!$D36*'Eff Conc.'!H36*3.78)</f>
        <v xml:space="preserve"> </v>
      </c>
      <c r="I36" s="258" t="str">
        <f>IF('Eff Conc.'!I36="", " ", 'Eff Conc.'!$D36*'Eff Conc.'!I36*3.78)</f>
        <v xml:space="preserve"> </v>
      </c>
      <c r="J36" s="258" t="str">
        <f>IF('Eff Conc.'!J36="", " ", 'Eff Conc.'!$D36*'Eff Conc.'!J36*3.78)</f>
        <v xml:space="preserve"> </v>
      </c>
      <c r="K36" s="258" t="str">
        <f>IF('Eff Conc.'!K36="", " ", 'Eff Conc.'!$D36*'Eff Conc.'!K36*3.78)</f>
        <v xml:space="preserve"> </v>
      </c>
      <c r="L36" s="258" t="str">
        <f>IF('Eff Conc.'!L36="", " ", 'Eff Conc.'!$D36*'Eff Conc.'!L36*3.78)</f>
        <v xml:space="preserve"> </v>
      </c>
      <c r="M36" s="258" t="str">
        <f>IF('Eff Conc.'!M36="", " ", 'Eff Conc.'!$D36*'Eff Conc.'!M36*3.78)</f>
        <v xml:space="preserve"> </v>
      </c>
      <c r="N36" s="258" t="str">
        <f>IF('Eff Conc.'!N36="", " ", 'Eff Conc.'!$D36*'Eff Conc.'!N36*3.78)</f>
        <v xml:space="preserve"> </v>
      </c>
      <c r="O36" s="258" t="str">
        <f>IF('Eff Conc.'!O36="", " ", 'Eff Conc.'!$D36*'Eff Conc.'!O36*3.78)</f>
        <v xml:space="preserve"> </v>
      </c>
      <c r="P36" s="258" t="str">
        <f>IF('Eff Conc.'!P36="", " ", 'Eff Conc.'!$E36*'Eff Conc.'!P36*3.78)</f>
        <v xml:space="preserve"> </v>
      </c>
      <c r="Q36" s="275" t="str">
        <f>IF('Eff Conc.'!U36="", " ", 'Eff Conc.'!$D36*'Eff Conc.'!U36*3.78)</f>
        <v xml:space="preserve"> </v>
      </c>
    </row>
    <row r="37" spans="1:17" x14ac:dyDescent="0.25">
      <c r="A37" s="274">
        <f>'Eff Conc.'!A37</f>
        <v>0</v>
      </c>
      <c r="B37" s="84">
        <f>'Eff Conc.'!B37</f>
        <v>0</v>
      </c>
      <c r="C37" s="119">
        <f>'Eff Conc.'!C37</f>
        <v>0</v>
      </c>
      <c r="D37" s="223">
        <f>'Eff Conc.'!D37</f>
        <v>0</v>
      </c>
      <c r="E37" s="223">
        <f>'Eff Conc.'!E37</f>
        <v>0</v>
      </c>
      <c r="F37" s="258" t="str">
        <f>IF(OR('Eff Conc.'!F37=0,'Eff Conc.'!F37=""), " ", 'Eff Conc.'!$D37*'Eff Conc.'!F37*3.78)</f>
        <v xml:space="preserve"> </v>
      </c>
      <c r="G37" s="258" t="str">
        <f>IF(OR('Eff Conc.'!G37=0,'Eff Conc.'!G37=""), " ", 'Eff Conc.'!$D37*'Eff Conc.'!G37*3.78)</f>
        <v xml:space="preserve"> </v>
      </c>
      <c r="H37" s="258" t="str">
        <f>IF('Eff Conc.'!H37="", " ", 'Eff Conc.'!$D37*'Eff Conc.'!H37*3.78)</f>
        <v xml:space="preserve"> </v>
      </c>
      <c r="I37" s="258" t="str">
        <f>IF('Eff Conc.'!I37="", " ", 'Eff Conc.'!$D37*'Eff Conc.'!I37*3.78)</f>
        <v xml:space="preserve"> </v>
      </c>
      <c r="J37" s="258" t="str">
        <f>IF('Eff Conc.'!J37="", " ", 'Eff Conc.'!$D37*'Eff Conc.'!J37*3.78)</f>
        <v xml:space="preserve"> </v>
      </c>
      <c r="K37" s="258" t="str">
        <f>IF('Eff Conc.'!K37="", " ", 'Eff Conc.'!$D37*'Eff Conc.'!K37*3.78)</f>
        <v xml:space="preserve"> </v>
      </c>
      <c r="L37" s="258" t="str">
        <f>IF('Eff Conc.'!L37="", " ", 'Eff Conc.'!$D37*'Eff Conc.'!L37*3.78)</f>
        <v xml:space="preserve"> </v>
      </c>
      <c r="M37" s="258" t="str">
        <f>IF('Eff Conc.'!M37="", " ", 'Eff Conc.'!$D37*'Eff Conc.'!M37*3.78)</f>
        <v xml:space="preserve"> </v>
      </c>
      <c r="N37" s="258" t="str">
        <f>IF('Eff Conc.'!N37="", " ", 'Eff Conc.'!$D37*'Eff Conc.'!N37*3.78)</f>
        <v xml:space="preserve"> </v>
      </c>
      <c r="O37" s="258" t="str">
        <f>IF('Eff Conc.'!O37="", " ", 'Eff Conc.'!$D37*'Eff Conc.'!O37*3.78)</f>
        <v xml:space="preserve"> </v>
      </c>
      <c r="P37" s="258" t="str">
        <f>IF('Eff Conc.'!P37="", " ", 'Eff Conc.'!$E37*'Eff Conc.'!P37*3.78)</f>
        <v xml:space="preserve"> </v>
      </c>
      <c r="Q37" s="275" t="str">
        <f>IF('Eff Conc.'!U37="", " ", 'Eff Conc.'!$D37*'Eff Conc.'!U37*3.78)</f>
        <v xml:space="preserve"> </v>
      </c>
    </row>
    <row r="38" spans="1:17" x14ac:dyDescent="0.25">
      <c r="A38" s="274">
        <f>'Eff Conc.'!A38</f>
        <v>0</v>
      </c>
      <c r="B38" s="84">
        <f>'Eff Conc.'!B38</f>
        <v>0</v>
      </c>
      <c r="C38" s="119">
        <f>'Eff Conc.'!C38</f>
        <v>0</v>
      </c>
      <c r="D38" s="223">
        <f>'Eff Conc.'!D38</f>
        <v>0</v>
      </c>
      <c r="E38" s="223">
        <f>'Eff Conc.'!E38</f>
        <v>0</v>
      </c>
      <c r="F38" s="258" t="str">
        <f>IF(OR('Eff Conc.'!F38=0,'Eff Conc.'!F38=""), " ", 'Eff Conc.'!$D38*'Eff Conc.'!F38*3.78)</f>
        <v xml:space="preserve"> </v>
      </c>
      <c r="G38" s="258" t="str">
        <f>IF(OR('Eff Conc.'!G38=0,'Eff Conc.'!G38=""), " ", 'Eff Conc.'!$D38*'Eff Conc.'!G38*3.78)</f>
        <v xml:space="preserve"> </v>
      </c>
      <c r="H38" s="258" t="str">
        <f>IF('Eff Conc.'!H38="", " ", 'Eff Conc.'!$D38*'Eff Conc.'!H38*3.78)</f>
        <v xml:space="preserve"> </v>
      </c>
      <c r="I38" s="258" t="str">
        <f>IF('Eff Conc.'!I38="", " ", 'Eff Conc.'!$D38*'Eff Conc.'!I38*3.78)</f>
        <v xml:space="preserve"> </v>
      </c>
      <c r="J38" s="258" t="str">
        <f>IF('Eff Conc.'!J38="", " ", 'Eff Conc.'!$D38*'Eff Conc.'!J38*3.78)</f>
        <v xml:space="preserve"> </v>
      </c>
      <c r="K38" s="258" t="str">
        <f>IF('Eff Conc.'!K38="", " ", 'Eff Conc.'!$D38*'Eff Conc.'!K38*3.78)</f>
        <v xml:space="preserve"> </v>
      </c>
      <c r="L38" s="258" t="str">
        <f>IF('Eff Conc.'!L38="", " ", 'Eff Conc.'!$D38*'Eff Conc.'!L38*3.78)</f>
        <v xml:space="preserve"> </v>
      </c>
      <c r="M38" s="258" t="str">
        <f>IF('Eff Conc.'!M38="", " ", 'Eff Conc.'!$D38*'Eff Conc.'!M38*3.78)</f>
        <v xml:space="preserve"> </v>
      </c>
      <c r="N38" s="258" t="str">
        <f>IF('Eff Conc.'!N38="", " ", 'Eff Conc.'!$D38*'Eff Conc.'!N38*3.78)</f>
        <v xml:space="preserve"> </v>
      </c>
      <c r="O38" s="258" t="str">
        <f>IF('Eff Conc.'!O38="", " ", 'Eff Conc.'!$D38*'Eff Conc.'!O38*3.78)</f>
        <v xml:space="preserve"> </v>
      </c>
      <c r="P38" s="258" t="str">
        <f>IF('Eff Conc.'!P38="", " ", 'Eff Conc.'!$E38*'Eff Conc.'!P38*3.78)</f>
        <v xml:space="preserve"> </v>
      </c>
      <c r="Q38" s="275" t="str">
        <f>IF('Eff Conc.'!U38="", " ", 'Eff Conc.'!$D38*'Eff Conc.'!U38*3.78)</f>
        <v xml:space="preserve"> </v>
      </c>
    </row>
    <row r="39" spans="1:17" x14ac:dyDescent="0.25">
      <c r="A39" s="274">
        <f>'Eff Conc.'!A39</f>
        <v>0</v>
      </c>
      <c r="B39" s="84">
        <f>'Eff Conc.'!B39</f>
        <v>0</v>
      </c>
      <c r="C39" s="119">
        <f>'Eff Conc.'!C39</f>
        <v>0</v>
      </c>
      <c r="D39" s="223">
        <f>'Eff Conc.'!D39</f>
        <v>0</v>
      </c>
      <c r="E39" s="223">
        <f>'Eff Conc.'!E39</f>
        <v>0</v>
      </c>
      <c r="F39" s="258" t="str">
        <f>IF(OR('Eff Conc.'!F39=0,'Eff Conc.'!F39=""), " ", 'Eff Conc.'!$D39*'Eff Conc.'!F39*3.78)</f>
        <v xml:space="preserve"> </v>
      </c>
      <c r="G39" s="258" t="str">
        <f>IF(OR('Eff Conc.'!G39=0,'Eff Conc.'!G39=""), " ", 'Eff Conc.'!$D39*'Eff Conc.'!G39*3.78)</f>
        <v xml:space="preserve"> </v>
      </c>
      <c r="H39" s="258" t="str">
        <f>IF('Eff Conc.'!H39="", " ", 'Eff Conc.'!$D39*'Eff Conc.'!H39*3.78)</f>
        <v xml:space="preserve"> </v>
      </c>
      <c r="I39" s="258" t="str">
        <f>IF('Eff Conc.'!I39="", " ", 'Eff Conc.'!$D39*'Eff Conc.'!I39*3.78)</f>
        <v xml:space="preserve"> </v>
      </c>
      <c r="J39" s="258" t="str">
        <f>IF('Eff Conc.'!J39="", " ", 'Eff Conc.'!$D39*'Eff Conc.'!J39*3.78)</f>
        <v xml:space="preserve"> </v>
      </c>
      <c r="K39" s="258" t="str">
        <f>IF('Eff Conc.'!K39="", " ", 'Eff Conc.'!$D39*'Eff Conc.'!K39*3.78)</f>
        <v xml:space="preserve"> </v>
      </c>
      <c r="L39" s="258" t="str">
        <f>IF('Eff Conc.'!L39="", " ", 'Eff Conc.'!$D39*'Eff Conc.'!L39*3.78)</f>
        <v xml:space="preserve"> </v>
      </c>
      <c r="M39" s="258" t="str">
        <f>IF('Eff Conc.'!M39="", " ", 'Eff Conc.'!$D39*'Eff Conc.'!M39*3.78)</f>
        <v xml:space="preserve"> </v>
      </c>
      <c r="N39" s="258" t="str">
        <f>IF('Eff Conc.'!N39="", " ", 'Eff Conc.'!$D39*'Eff Conc.'!N39*3.78)</f>
        <v xml:space="preserve"> </v>
      </c>
      <c r="O39" s="258" t="str">
        <f>IF('Eff Conc.'!O39="", " ", 'Eff Conc.'!$D39*'Eff Conc.'!O39*3.78)</f>
        <v xml:space="preserve"> </v>
      </c>
      <c r="P39" s="258" t="str">
        <f>IF('Eff Conc.'!P39="", " ", 'Eff Conc.'!$E39*'Eff Conc.'!P39*3.78)</f>
        <v xml:space="preserve"> </v>
      </c>
      <c r="Q39" s="275" t="str">
        <f>IF('Eff Conc.'!U39="", " ", 'Eff Conc.'!$D39*'Eff Conc.'!U39*3.78)</f>
        <v xml:space="preserve"> </v>
      </c>
    </row>
    <row r="40" spans="1:17" x14ac:dyDescent="0.25">
      <c r="A40" s="274">
        <f>'Eff Conc.'!A40</f>
        <v>0</v>
      </c>
      <c r="B40" s="84">
        <f>'Eff Conc.'!B40</f>
        <v>0</v>
      </c>
      <c r="C40" s="119">
        <f>'Eff Conc.'!C40</f>
        <v>0</v>
      </c>
      <c r="D40" s="223">
        <f>'Eff Conc.'!D40</f>
        <v>0</v>
      </c>
      <c r="E40" s="223">
        <f>'Eff Conc.'!E40</f>
        <v>0</v>
      </c>
      <c r="F40" s="258" t="str">
        <f>IF(OR('Eff Conc.'!F40=0,'Eff Conc.'!F40=""), " ", 'Eff Conc.'!$D40*'Eff Conc.'!F40*3.78)</f>
        <v xml:space="preserve"> </v>
      </c>
      <c r="G40" s="258" t="str">
        <f>IF(OR('Eff Conc.'!G40=0,'Eff Conc.'!G40=""), " ", 'Eff Conc.'!$D40*'Eff Conc.'!G40*3.78)</f>
        <v xml:space="preserve"> </v>
      </c>
      <c r="H40" s="258" t="str">
        <f>IF('Eff Conc.'!H40="", " ", 'Eff Conc.'!$D40*'Eff Conc.'!H40*3.78)</f>
        <v xml:space="preserve"> </v>
      </c>
      <c r="I40" s="258" t="str">
        <f>IF('Eff Conc.'!I40="", " ", 'Eff Conc.'!$D40*'Eff Conc.'!I40*3.78)</f>
        <v xml:space="preserve"> </v>
      </c>
      <c r="J40" s="258" t="str">
        <f>IF('Eff Conc.'!J40="", " ", 'Eff Conc.'!$D40*'Eff Conc.'!J40*3.78)</f>
        <v xml:space="preserve"> </v>
      </c>
      <c r="K40" s="258" t="str">
        <f>IF('Eff Conc.'!K40="", " ", 'Eff Conc.'!$D40*'Eff Conc.'!K40*3.78)</f>
        <v xml:space="preserve"> </v>
      </c>
      <c r="L40" s="258" t="str">
        <f>IF('Eff Conc.'!L40="", " ", 'Eff Conc.'!$D40*'Eff Conc.'!L40*3.78)</f>
        <v xml:space="preserve"> </v>
      </c>
      <c r="M40" s="258" t="str">
        <f>IF('Eff Conc.'!M40="", " ", 'Eff Conc.'!$D40*'Eff Conc.'!M40*3.78)</f>
        <v xml:space="preserve"> </v>
      </c>
      <c r="N40" s="258" t="str">
        <f>IF('Eff Conc.'!N40="", " ", 'Eff Conc.'!$D40*'Eff Conc.'!N40*3.78)</f>
        <v xml:space="preserve"> </v>
      </c>
      <c r="O40" s="258" t="str">
        <f>IF('Eff Conc.'!O40="", " ", 'Eff Conc.'!$D40*'Eff Conc.'!O40*3.78)</f>
        <v xml:space="preserve"> </v>
      </c>
      <c r="P40" s="258" t="str">
        <f>IF('Eff Conc.'!P40="", " ", 'Eff Conc.'!$E40*'Eff Conc.'!P40*3.78)</f>
        <v xml:space="preserve"> </v>
      </c>
      <c r="Q40" s="275" t="str">
        <f>IF('Eff Conc.'!U40="", " ", 'Eff Conc.'!$D40*'Eff Conc.'!U40*3.78)</f>
        <v xml:space="preserve"> </v>
      </c>
    </row>
    <row r="41" spans="1:17" x14ac:dyDescent="0.25">
      <c r="A41" s="274">
        <f>'Eff Conc.'!A41</f>
        <v>0</v>
      </c>
      <c r="B41" s="84">
        <f>'Eff Conc.'!B41</f>
        <v>0</v>
      </c>
      <c r="C41" s="119">
        <f>'Eff Conc.'!C41</f>
        <v>0</v>
      </c>
      <c r="D41" s="223">
        <f>'Eff Conc.'!D41</f>
        <v>0</v>
      </c>
      <c r="E41" s="223">
        <f>'Eff Conc.'!E41</f>
        <v>0</v>
      </c>
      <c r="F41" s="258" t="str">
        <f>IF(OR('Eff Conc.'!F41=0,'Eff Conc.'!F41=""), " ", 'Eff Conc.'!$D41*'Eff Conc.'!F41*3.78)</f>
        <v xml:space="preserve"> </v>
      </c>
      <c r="G41" s="258" t="str">
        <f>IF(OR('Eff Conc.'!G41=0,'Eff Conc.'!G41=""), " ", 'Eff Conc.'!$D41*'Eff Conc.'!G41*3.78)</f>
        <v xml:space="preserve"> </v>
      </c>
      <c r="H41" s="258" t="str">
        <f>IF('Eff Conc.'!H41="", " ", 'Eff Conc.'!$D41*'Eff Conc.'!H41*3.78)</f>
        <v xml:space="preserve"> </v>
      </c>
      <c r="I41" s="258" t="str">
        <f>IF('Eff Conc.'!I41="", " ", 'Eff Conc.'!$D41*'Eff Conc.'!I41*3.78)</f>
        <v xml:space="preserve"> </v>
      </c>
      <c r="J41" s="258" t="str">
        <f>IF('Eff Conc.'!J41="", " ", 'Eff Conc.'!$D41*'Eff Conc.'!J41*3.78)</f>
        <v xml:space="preserve"> </v>
      </c>
      <c r="K41" s="258" t="str">
        <f>IF('Eff Conc.'!K41="", " ", 'Eff Conc.'!$D41*'Eff Conc.'!K41*3.78)</f>
        <v xml:space="preserve"> </v>
      </c>
      <c r="L41" s="258" t="str">
        <f>IF('Eff Conc.'!L41="", " ", 'Eff Conc.'!$D41*'Eff Conc.'!L41*3.78)</f>
        <v xml:space="preserve"> </v>
      </c>
      <c r="M41" s="258" t="str">
        <f>IF('Eff Conc.'!M41="", " ", 'Eff Conc.'!$D41*'Eff Conc.'!M41*3.78)</f>
        <v xml:space="preserve"> </v>
      </c>
      <c r="N41" s="258" t="str">
        <f>IF('Eff Conc.'!N41="", " ", 'Eff Conc.'!$D41*'Eff Conc.'!N41*3.78)</f>
        <v xml:space="preserve"> </v>
      </c>
      <c r="O41" s="258" t="str">
        <f>IF('Eff Conc.'!O41="", " ", 'Eff Conc.'!$D41*'Eff Conc.'!O41*3.78)</f>
        <v xml:space="preserve"> </v>
      </c>
      <c r="P41" s="258" t="str">
        <f>IF('Eff Conc.'!P41="", " ", 'Eff Conc.'!$E41*'Eff Conc.'!P41*3.78)</f>
        <v xml:space="preserve"> </v>
      </c>
      <c r="Q41" s="275" t="str">
        <f>IF('Eff Conc.'!U41="", " ", 'Eff Conc.'!$D41*'Eff Conc.'!U41*3.78)</f>
        <v xml:space="preserve"> </v>
      </c>
    </row>
    <row r="42" spans="1:17" x14ac:dyDescent="0.25">
      <c r="A42" s="274">
        <f>'Eff Conc.'!A42</f>
        <v>0</v>
      </c>
      <c r="B42" s="84">
        <f>'Eff Conc.'!B42</f>
        <v>0</v>
      </c>
      <c r="C42" s="119">
        <f>'Eff Conc.'!C42</f>
        <v>0</v>
      </c>
      <c r="D42" s="223">
        <f>'Eff Conc.'!D42</f>
        <v>0</v>
      </c>
      <c r="E42" s="223">
        <f>'Eff Conc.'!E42</f>
        <v>0</v>
      </c>
      <c r="F42" s="258" t="str">
        <f>IF(OR('Eff Conc.'!F42=0,'Eff Conc.'!F42=""), " ", 'Eff Conc.'!$D42*'Eff Conc.'!F42*3.78)</f>
        <v xml:space="preserve"> </v>
      </c>
      <c r="G42" s="258" t="str">
        <f>IF(OR('Eff Conc.'!G42=0,'Eff Conc.'!G42=""), " ", 'Eff Conc.'!$D42*'Eff Conc.'!G42*3.78)</f>
        <v xml:space="preserve"> </v>
      </c>
      <c r="H42" s="258" t="str">
        <f>IF('Eff Conc.'!H42="", " ", 'Eff Conc.'!$D42*'Eff Conc.'!H42*3.78)</f>
        <v xml:space="preserve"> </v>
      </c>
      <c r="I42" s="258" t="str">
        <f>IF('Eff Conc.'!I42="", " ", 'Eff Conc.'!$D42*'Eff Conc.'!I42*3.78)</f>
        <v xml:space="preserve"> </v>
      </c>
      <c r="J42" s="258" t="str">
        <f>IF('Eff Conc.'!J42="", " ", 'Eff Conc.'!$D42*'Eff Conc.'!J42*3.78)</f>
        <v xml:space="preserve"> </v>
      </c>
      <c r="K42" s="258" t="str">
        <f>IF('Eff Conc.'!K42="", " ", 'Eff Conc.'!$D42*'Eff Conc.'!K42*3.78)</f>
        <v xml:space="preserve"> </v>
      </c>
      <c r="L42" s="258" t="str">
        <f>IF('Eff Conc.'!L42="", " ", 'Eff Conc.'!$D42*'Eff Conc.'!L42*3.78)</f>
        <v xml:space="preserve"> </v>
      </c>
      <c r="M42" s="258" t="str">
        <f>IF('Eff Conc.'!M42="", " ", 'Eff Conc.'!$D42*'Eff Conc.'!M42*3.78)</f>
        <v xml:space="preserve"> </v>
      </c>
      <c r="N42" s="258" t="str">
        <f>IF('Eff Conc.'!N42="", " ", 'Eff Conc.'!$D42*'Eff Conc.'!N42*3.78)</f>
        <v xml:space="preserve"> </v>
      </c>
      <c r="O42" s="258" t="str">
        <f>IF('Eff Conc.'!O42="", " ", 'Eff Conc.'!$D42*'Eff Conc.'!O42*3.78)</f>
        <v xml:space="preserve"> </v>
      </c>
      <c r="P42" s="258" t="str">
        <f>IF('Eff Conc.'!P42="", " ", 'Eff Conc.'!$E42*'Eff Conc.'!P42*3.78)</f>
        <v xml:space="preserve"> </v>
      </c>
      <c r="Q42" s="275" t="str">
        <f>IF('Eff Conc.'!U42="", " ", 'Eff Conc.'!$D42*'Eff Conc.'!U42*3.78)</f>
        <v xml:space="preserve"> </v>
      </c>
    </row>
    <row r="43" spans="1:17" x14ac:dyDescent="0.25">
      <c r="A43" s="274">
        <f>'Eff Conc.'!A43</f>
        <v>0</v>
      </c>
      <c r="B43" s="84">
        <f>'Eff Conc.'!B43</f>
        <v>0</v>
      </c>
      <c r="C43" s="119">
        <f>'Eff Conc.'!C43</f>
        <v>0</v>
      </c>
      <c r="D43" s="223">
        <f>'Eff Conc.'!D43</f>
        <v>0</v>
      </c>
      <c r="E43" s="223">
        <f>'Eff Conc.'!E43</f>
        <v>0</v>
      </c>
      <c r="F43" s="258" t="str">
        <f>IF(OR('Eff Conc.'!F43=0,'Eff Conc.'!F43=""), " ", 'Eff Conc.'!$D43*'Eff Conc.'!F43*3.78)</f>
        <v xml:space="preserve"> </v>
      </c>
      <c r="G43" s="258" t="str">
        <f>IF(OR('Eff Conc.'!G43=0,'Eff Conc.'!G43=""), " ", 'Eff Conc.'!$D43*'Eff Conc.'!G43*3.78)</f>
        <v xml:space="preserve"> </v>
      </c>
      <c r="H43" s="258" t="str">
        <f>IF('Eff Conc.'!H43="", " ", 'Eff Conc.'!$D43*'Eff Conc.'!H43*3.78)</f>
        <v xml:space="preserve"> </v>
      </c>
      <c r="I43" s="258" t="str">
        <f>IF('Eff Conc.'!I43="", " ", 'Eff Conc.'!$D43*'Eff Conc.'!I43*3.78)</f>
        <v xml:space="preserve"> </v>
      </c>
      <c r="J43" s="258" t="str">
        <f>IF('Eff Conc.'!J43="", " ", 'Eff Conc.'!$D43*'Eff Conc.'!J43*3.78)</f>
        <v xml:space="preserve"> </v>
      </c>
      <c r="K43" s="258" t="str">
        <f>IF('Eff Conc.'!K43="", " ", 'Eff Conc.'!$D43*'Eff Conc.'!K43*3.78)</f>
        <v xml:space="preserve"> </v>
      </c>
      <c r="L43" s="258" t="str">
        <f>IF('Eff Conc.'!L43="", " ", 'Eff Conc.'!$D43*'Eff Conc.'!L43*3.78)</f>
        <v xml:space="preserve"> </v>
      </c>
      <c r="M43" s="258" t="str">
        <f>IF('Eff Conc.'!M43="", " ", 'Eff Conc.'!$D43*'Eff Conc.'!M43*3.78)</f>
        <v xml:space="preserve"> </v>
      </c>
      <c r="N43" s="258" t="str">
        <f>IF('Eff Conc.'!N43="", " ", 'Eff Conc.'!$D43*'Eff Conc.'!N43*3.78)</f>
        <v xml:space="preserve"> </v>
      </c>
      <c r="O43" s="258" t="str">
        <f>IF('Eff Conc.'!O43="", " ", 'Eff Conc.'!$D43*'Eff Conc.'!O43*3.78)</f>
        <v xml:space="preserve"> </v>
      </c>
      <c r="P43" s="258" t="str">
        <f>IF('Eff Conc.'!P43="", " ", 'Eff Conc.'!$E43*'Eff Conc.'!P43*3.78)</f>
        <v xml:space="preserve"> </v>
      </c>
      <c r="Q43" s="275" t="str">
        <f>IF('Eff Conc.'!U43="", " ", 'Eff Conc.'!$D43*'Eff Conc.'!U43*3.78)</f>
        <v xml:space="preserve"> </v>
      </c>
    </row>
    <row r="44" spans="1:17" x14ac:dyDescent="0.25">
      <c r="A44" s="274">
        <f>'Eff Conc.'!A44</f>
        <v>0</v>
      </c>
      <c r="B44" s="84">
        <f>'Eff Conc.'!B44</f>
        <v>0</v>
      </c>
      <c r="C44" s="119">
        <f>'Eff Conc.'!C44</f>
        <v>0</v>
      </c>
      <c r="D44" s="223">
        <f>'Eff Conc.'!D44</f>
        <v>0</v>
      </c>
      <c r="E44" s="223">
        <f>'Eff Conc.'!E44</f>
        <v>0</v>
      </c>
      <c r="F44" s="258" t="str">
        <f>IF(OR('Eff Conc.'!F44=0,'Eff Conc.'!F44=""), " ", 'Eff Conc.'!$D44*'Eff Conc.'!F44*3.78)</f>
        <v xml:space="preserve"> </v>
      </c>
      <c r="G44" s="258" t="str">
        <f>IF(OR('Eff Conc.'!G44=0,'Eff Conc.'!G44=""), " ", 'Eff Conc.'!$D44*'Eff Conc.'!G44*3.78)</f>
        <v xml:space="preserve"> </v>
      </c>
      <c r="H44" s="258" t="str">
        <f>IF('Eff Conc.'!H44="", " ", 'Eff Conc.'!$D44*'Eff Conc.'!H44*3.78)</f>
        <v xml:space="preserve"> </v>
      </c>
      <c r="I44" s="258" t="str">
        <f>IF('Eff Conc.'!I44="", " ", 'Eff Conc.'!$D44*'Eff Conc.'!I44*3.78)</f>
        <v xml:space="preserve"> </v>
      </c>
      <c r="J44" s="258" t="str">
        <f>IF('Eff Conc.'!J44="", " ", 'Eff Conc.'!$D44*'Eff Conc.'!J44*3.78)</f>
        <v xml:space="preserve"> </v>
      </c>
      <c r="K44" s="258" t="str">
        <f>IF('Eff Conc.'!K44="", " ", 'Eff Conc.'!$D44*'Eff Conc.'!K44*3.78)</f>
        <v xml:space="preserve"> </v>
      </c>
      <c r="L44" s="258" t="str">
        <f>IF('Eff Conc.'!L44="", " ", 'Eff Conc.'!$D44*'Eff Conc.'!L44*3.78)</f>
        <v xml:space="preserve"> </v>
      </c>
      <c r="M44" s="258" t="str">
        <f>IF('Eff Conc.'!M44="", " ", 'Eff Conc.'!$D44*'Eff Conc.'!M44*3.78)</f>
        <v xml:space="preserve"> </v>
      </c>
      <c r="N44" s="258" t="str">
        <f>IF('Eff Conc.'!N44="", " ", 'Eff Conc.'!$D44*'Eff Conc.'!N44*3.78)</f>
        <v xml:space="preserve"> </v>
      </c>
      <c r="O44" s="258" t="str">
        <f>IF('Eff Conc.'!O44="", " ", 'Eff Conc.'!$D44*'Eff Conc.'!O44*3.78)</f>
        <v xml:space="preserve"> </v>
      </c>
      <c r="P44" s="258" t="str">
        <f>IF('Eff Conc.'!P44="", " ", 'Eff Conc.'!$E44*'Eff Conc.'!P44*3.78)</f>
        <v xml:space="preserve"> </v>
      </c>
      <c r="Q44" s="275" t="str">
        <f>IF('Eff Conc.'!U44="", " ", 'Eff Conc.'!$D44*'Eff Conc.'!U44*3.78)</f>
        <v xml:space="preserve"> </v>
      </c>
    </row>
    <row r="45" spans="1:17" x14ac:dyDescent="0.25">
      <c r="A45" s="274">
        <f>'Eff Conc.'!A45</f>
        <v>0</v>
      </c>
      <c r="B45" s="84">
        <f>'Eff Conc.'!B45</f>
        <v>0</v>
      </c>
      <c r="C45" s="119">
        <f>'Eff Conc.'!C45</f>
        <v>0</v>
      </c>
      <c r="D45" s="223">
        <f>'Eff Conc.'!D45</f>
        <v>0</v>
      </c>
      <c r="E45" s="223">
        <f>'Eff Conc.'!E45</f>
        <v>0</v>
      </c>
      <c r="F45" s="258" t="str">
        <f>IF(OR('Eff Conc.'!F45=0,'Eff Conc.'!F45=""), " ", 'Eff Conc.'!$D45*'Eff Conc.'!F45*3.78)</f>
        <v xml:space="preserve"> </v>
      </c>
      <c r="G45" s="258" t="str">
        <f>IF(OR('Eff Conc.'!G45=0,'Eff Conc.'!G45=""), " ", 'Eff Conc.'!$D45*'Eff Conc.'!G45*3.78)</f>
        <v xml:space="preserve"> </v>
      </c>
      <c r="H45" s="258" t="str">
        <f>IF('Eff Conc.'!H45="", " ", 'Eff Conc.'!$D45*'Eff Conc.'!H45*3.78)</f>
        <v xml:space="preserve"> </v>
      </c>
      <c r="I45" s="258" t="str">
        <f>IF('Eff Conc.'!I45="", " ", 'Eff Conc.'!$D45*'Eff Conc.'!I45*3.78)</f>
        <v xml:space="preserve"> </v>
      </c>
      <c r="J45" s="258" t="str">
        <f>IF('Eff Conc.'!J45="", " ", 'Eff Conc.'!$D45*'Eff Conc.'!J45*3.78)</f>
        <v xml:space="preserve"> </v>
      </c>
      <c r="K45" s="258" t="str">
        <f>IF('Eff Conc.'!K45="", " ", 'Eff Conc.'!$D45*'Eff Conc.'!K45*3.78)</f>
        <v xml:space="preserve"> </v>
      </c>
      <c r="L45" s="258" t="str">
        <f>IF('Eff Conc.'!L45="", " ", 'Eff Conc.'!$D45*'Eff Conc.'!L45*3.78)</f>
        <v xml:space="preserve"> </v>
      </c>
      <c r="M45" s="258" t="str">
        <f>IF('Eff Conc.'!M45="", " ", 'Eff Conc.'!$D45*'Eff Conc.'!M45*3.78)</f>
        <v xml:space="preserve"> </v>
      </c>
      <c r="N45" s="258" t="str">
        <f>IF('Eff Conc.'!N45="", " ", 'Eff Conc.'!$D45*'Eff Conc.'!N45*3.78)</f>
        <v xml:space="preserve"> </v>
      </c>
      <c r="O45" s="258" t="str">
        <f>IF('Eff Conc.'!O45="", " ", 'Eff Conc.'!$D45*'Eff Conc.'!O45*3.78)</f>
        <v xml:space="preserve"> </v>
      </c>
      <c r="P45" s="258" t="str">
        <f>IF('Eff Conc.'!P45="", " ", 'Eff Conc.'!$E45*'Eff Conc.'!P45*3.78)</f>
        <v xml:space="preserve"> </v>
      </c>
      <c r="Q45" s="275" t="str">
        <f>IF('Eff Conc.'!U45="", " ", 'Eff Conc.'!$D45*'Eff Conc.'!U45*3.78)</f>
        <v xml:space="preserve"> </v>
      </c>
    </row>
    <row r="46" spans="1:17" x14ac:dyDescent="0.25">
      <c r="A46" s="274">
        <f>'Eff Conc.'!A46</f>
        <v>0</v>
      </c>
      <c r="B46" s="84">
        <f>'Eff Conc.'!B46</f>
        <v>0</v>
      </c>
      <c r="C46" s="119">
        <f>'Eff Conc.'!C46</f>
        <v>0</v>
      </c>
      <c r="D46" s="223">
        <f>'Eff Conc.'!D46</f>
        <v>0</v>
      </c>
      <c r="E46" s="223">
        <f>'Eff Conc.'!E46</f>
        <v>0</v>
      </c>
      <c r="F46" s="258" t="str">
        <f>IF(OR('Eff Conc.'!F46=0,'Eff Conc.'!F46=""), " ", 'Eff Conc.'!$D46*'Eff Conc.'!F46*3.78)</f>
        <v xml:space="preserve"> </v>
      </c>
      <c r="G46" s="258" t="str">
        <f>IF(OR('Eff Conc.'!G46=0,'Eff Conc.'!G46=""), " ", 'Eff Conc.'!$D46*'Eff Conc.'!G46*3.78)</f>
        <v xml:space="preserve"> </v>
      </c>
      <c r="H46" s="258" t="str">
        <f>IF('Eff Conc.'!H46="", " ", 'Eff Conc.'!$D46*'Eff Conc.'!H46*3.78)</f>
        <v xml:space="preserve"> </v>
      </c>
      <c r="I46" s="258" t="str">
        <f>IF('Eff Conc.'!I46="", " ", 'Eff Conc.'!$D46*'Eff Conc.'!I46*3.78)</f>
        <v xml:space="preserve"> </v>
      </c>
      <c r="J46" s="258" t="str">
        <f>IF('Eff Conc.'!J46="", " ", 'Eff Conc.'!$D46*'Eff Conc.'!J46*3.78)</f>
        <v xml:space="preserve"> </v>
      </c>
      <c r="K46" s="258" t="str">
        <f>IF('Eff Conc.'!K46="", " ", 'Eff Conc.'!$D46*'Eff Conc.'!K46*3.78)</f>
        <v xml:space="preserve"> </v>
      </c>
      <c r="L46" s="258" t="str">
        <f>IF('Eff Conc.'!L46="", " ", 'Eff Conc.'!$D46*'Eff Conc.'!L46*3.78)</f>
        <v xml:space="preserve"> </v>
      </c>
      <c r="M46" s="258" t="str">
        <f>IF('Eff Conc.'!M46="", " ", 'Eff Conc.'!$D46*'Eff Conc.'!M46*3.78)</f>
        <v xml:space="preserve"> </v>
      </c>
      <c r="N46" s="258" t="str">
        <f>IF('Eff Conc.'!N46="", " ", 'Eff Conc.'!$D46*'Eff Conc.'!N46*3.78)</f>
        <v xml:space="preserve"> </v>
      </c>
      <c r="O46" s="258" t="str">
        <f>IF('Eff Conc.'!O46="", " ", 'Eff Conc.'!$D46*'Eff Conc.'!O46*3.78)</f>
        <v xml:space="preserve"> </v>
      </c>
      <c r="P46" s="258" t="str">
        <f>IF('Eff Conc.'!P46="", " ", 'Eff Conc.'!$E46*'Eff Conc.'!P46*3.78)</f>
        <v xml:space="preserve"> </v>
      </c>
      <c r="Q46" s="275" t="str">
        <f>IF('Eff Conc.'!U46="", " ", 'Eff Conc.'!$D46*'Eff Conc.'!U46*3.78)</f>
        <v xml:space="preserve"> </v>
      </c>
    </row>
    <row r="47" spans="1:17" x14ac:dyDescent="0.25">
      <c r="A47" s="274">
        <f>'Eff Conc.'!A47</f>
        <v>0</v>
      </c>
      <c r="B47" s="84">
        <f>'Eff Conc.'!B47</f>
        <v>0</v>
      </c>
      <c r="C47" s="119">
        <f>'Eff Conc.'!C47</f>
        <v>0</v>
      </c>
      <c r="D47" s="223">
        <f>'Eff Conc.'!D47</f>
        <v>0</v>
      </c>
      <c r="E47" s="223">
        <f>'Eff Conc.'!E47</f>
        <v>0</v>
      </c>
      <c r="F47" s="258" t="str">
        <f>IF(OR('Eff Conc.'!F47=0,'Eff Conc.'!F47=""), " ", 'Eff Conc.'!$D47*'Eff Conc.'!F47*3.78)</f>
        <v xml:space="preserve"> </v>
      </c>
      <c r="G47" s="258" t="str">
        <f>IF(OR('Eff Conc.'!G47=0,'Eff Conc.'!G47=""), " ", 'Eff Conc.'!$D47*'Eff Conc.'!G47*3.78)</f>
        <v xml:space="preserve"> </v>
      </c>
      <c r="H47" s="258" t="str">
        <f>IF('Eff Conc.'!H47="", " ", 'Eff Conc.'!$D47*'Eff Conc.'!H47*3.78)</f>
        <v xml:space="preserve"> </v>
      </c>
      <c r="I47" s="258" t="str">
        <f>IF('Eff Conc.'!I47="", " ", 'Eff Conc.'!$D47*'Eff Conc.'!I47*3.78)</f>
        <v xml:space="preserve"> </v>
      </c>
      <c r="J47" s="258" t="str">
        <f>IF('Eff Conc.'!J47="", " ", 'Eff Conc.'!$D47*'Eff Conc.'!J47*3.78)</f>
        <v xml:space="preserve"> </v>
      </c>
      <c r="K47" s="258" t="str">
        <f>IF('Eff Conc.'!K47="", " ", 'Eff Conc.'!$D47*'Eff Conc.'!K47*3.78)</f>
        <v xml:space="preserve"> </v>
      </c>
      <c r="L47" s="258" t="str">
        <f>IF('Eff Conc.'!L47="", " ", 'Eff Conc.'!$D47*'Eff Conc.'!L47*3.78)</f>
        <v xml:space="preserve"> </v>
      </c>
      <c r="M47" s="258" t="str">
        <f>IF('Eff Conc.'!M47="", " ", 'Eff Conc.'!$D47*'Eff Conc.'!M47*3.78)</f>
        <v xml:space="preserve"> </v>
      </c>
      <c r="N47" s="258" t="str">
        <f>IF('Eff Conc.'!N47="", " ", 'Eff Conc.'!$D47*'Eff Conc.'!N47*3.78)</f>
        <v xml:space="preserve"> </v>
      </c>
      <c r="O47" s="258" t="str">
        <f>IF('Eff Conc.'!O47="", " ", 'Eff Conc.'!$D47*'Eff Conc.'!O47*3.78)</f>
        <v xml:space="preserve"> </v>
      </c>
      <c r="P47" s="258" t="str">
        <f>IF('Eff Conc.'!P47="", " ", 'Eff Conc.'!$E47*'Eff Conc.'!P47*3.78)</f>
        <v xml:space="preserve"> </v>
      </c>
      <c r="Q47" s="275" t="str">
        <f>IF('Eff Conc.'!U47="", " ", 'Eff Conc.'!$D47*'Eff Conc.'!U47*3.78)</f>
        <v xml:space="preserve"> </v>
      </c>
    </row>
    <row r="48" spans="1:17" x14ac:dyDescent="0.25">
      <c r="A48" s="274">
        <f>'Eff Conc.'!A48</f>
        <v>0</v>
      </c>
      <c r="B48" s="84">
        <f>'Eff Conc.'!B48</f>
        <v>0</v>
      </c>
      <c r="C48" s="119">
        <f>'Eff Conc.'!C48</f>
        <v>0</v>
      </c>
      <c r="D48" s="223">
        <f>'Eff Conc.'!D48</f>
        <v>0</v>
      </c>
      <c r="E48" s="223">
        <f>'Eff Conc.'!E48</f>
        <v>0</v>
      </c>
      <c r="F48" s="258" t="str">
        <f>IF(OR('Eff Conc.'!F48=0,'Eff Conc.'!F48=""), " ", 'Eff Conc.'!$D48*'Eff Conc.'!F48*3.78)</f>
        <v xml:space="preserve"> </v>
      </c>
      <c r="G48" s="258" t="str">
        <f>IF(OR('Eff Conc.'!G48=0,'Eff Conc.'!G48=""), " ", 'Eff Conc.'!$D48*'Eff Conc.'!G48*3.78)</f>
        <v xml:space="preserve"> </v>
      </c>
      <c r="H48" s="258" t="str">
        <f>IF('Eff Conc.'!H48="", " ", 'Eff Conc.'!$D48*'Eff Conc.'!H48*3.78)</f>
        <v xml:space="preserve"> </v>
      </c>
      <c r="I48" s="258" t="str">
        <f>IF('Eff Conc.'!I48="", " ", 'Eff Conc.'!$D48*'Eff Conc.'!I48*3.78)</f>
        <v xml:space="preserve"> </v>
      </c>
      <c r="J48" s="258" t="str">
        <f>IF('Eff Conc.'!J48="", " ", 'Eff Conc.'!$D48*'Eff Conc.'!J48*3.78)</f>
        <v xml:space="preserve"> </v>
      </c>
      <c r="K48" s="258" t="str">
        <f>IF('Eff Conc.'!K48="", " ", 'Eff Conc.'!$D48*'Eff Conc.'!K48*3.78)</f>
        <v xml:space="preserve"> </v>
      </c>
      <c r="L48" s="258" t="str">
        <f>IF('Eff Conc.'!L48="", " ", 'Eff Conc.'!$D48*'Eff Conc.'!L48*3.78)</f>
        <v xml:space="preserve"> </v>
      </c>
      <c r="M48" s="258" t="str">
        <f>IF('Eff Conc.'!M48="", " ", 'Eff Conc.'!$D48*'Eff Conc.'!M48*3.78)</f>
        <v xml:space="preserve"> </v>
      </c>
      <c r="N48" s="258" t="str">
        <f>IF('Eff Conc.'!N48="", " ", 'Eff Conc.'!$D48*'Eff Conc.'!N48*3.78)</f>
        <v xml:space="preserve"> </v>
      </c>
      <c r="O48" s="258" t="str">
        <f>IF('Eff Conc.'!O48="", " ", 'Eff Conc.'!$D48*'Eff Conc.'!O48*3.78)</f>
        <v xml:space="preserve"> </v>
      </c>
      <c r="P48" s="258" t="str">
        <f>IF('Eff Conc.'!P48="", " ", 'Eff Conc.'!$E48*'Eff Conc.'!P48*3.78)</f>
        <v xml:space="preserve"> </v>
      </c>
      <c r="Q48" s="275" t="str">
        <f>IF('Eff Conc.'!U48="", " ", 'Eff Conc.'!$D48*'Eff Conc.'!U48*3.78)</f>
        <v xml:space="preserve"> </v>
      </c>
    </row>
    <row r="49" spans="1:19" x14ac:dyDescent="0.25">
      <c r="A49" s="274">
        <f>'Eff Conc.'!A49</f>
        <v>0</v>
      </c>
      <c r="B49" s="84">
        <f>'Eff Conc.'!B49</f>
        <v>0</v>
      </c>
      <c r="C49" s="119">
        <f>'Eff Conc.'!C49</f>
        <v>0</v>
      </c>
      <c r="D49" s="223">
        <f>'Eff Conc.'!D49</f>
        <v>0</v>
      </c>
      <c r="E49" s="223">
        <f>'Eff Conc.'!E49</f>
        <v>0</v>
      </c>
      <c r="F49" s="258" t="str">
        <f>IF(OR('Eff Conc.'!F49=0,'Eff Conc.'!F49=""), " ", 'Eff Conc.'!$D49*'Eff Conc.'!F49*3.78)</f>
        <v xml:space="preserve"> </v>
      </c>
      <c r="G49" s="258" t="str">
        <f>IF(OR('Eff Conc.'!G49=0,'Eff Conc.'!G49=""), " ", 'Eff Conc.'!$D49*'Eff Conc.'!G49*3.78)</f>
        <v xml:space="preserve"> </v>
      </c>
      <c r="H49" s="258" t="str">
        <f>IF('Eff Conc.'!H49="", " ", 'Eff Conc.'!$D49*'Eff Conc.'!H49*3.78)</f>
        <v xml:space="preserve"> </v>
      </c>
      <c r="I49" s="258" t="str">
        <f>IF('Eff Conc.'!I49="", " ", 'Eff Conc.'!$D49*'Eff Conc.'!I49*3.78)</f>
        <v xml:space="preserve"> </v>
      </c>
      <c r="J49" s="258" t="str">
        <f>IF('Eff Conc.'!J49="", " ", 'Eff Conc.'!$D49*'Eff Conc.'!J49*3.78)</f>
        <v xml:space="preserve"> </v>
      </c>
      <c r="K49" s="258" t="str">
        <f>IF('Eff Conc.'!K49="", " ", 'Eff Conc.'!$D49*'Eff Conc.'!K49*3.78)</f>
        <v xml:space="preserve"> </v>
      </c>
      <c r="L49" s="258" t="str">
        <f>IF('Eff Conc.'!L49="", " ", 'Eff Conc.'!$D49*'Eff Conc.'!L49*3.78)</f>
        <v xml:space="preserve"> </v>
      </c>
      <c r="M49" s="258" t="str">
        <f>IF('Eff Conc.'!M49="", " ", 'Eff Conc.'!$D49*'Eff Conc.'!M49*3.78)</f>
        <v xml:space="preserve"> </v>
      </c>
      <c r="N49" s="258" t="str">
        <f>IF('Eff Conc.'!N49="", " ", 'Eff Conc.'!$D49*'Eff Conc.'!N49*3.78)</f>
        <v xml:space="preserve"> </v>
      </c>
      <c r="O49" s="258" t="str">
        <f>IF('Eff Conc.'!O49="", " ", 'Eff Conc.'!$D49*'Eff Conc.'!O49*3.78)</f>
        <v xml:space="preserve"> </v>
      </c>
      <c r="P49" s="258" t="str">
        <f>IF('Eff Conc.'!P49="", " ", 'Eff Conc.'!$E49*'Eff Conc.'!P49*3.78)</f>
        <v xml:space="preserve"> </v>
      </c>
      <c r="Q49" s="275" t="str">
        <f>IF('Eff Conc.'!U49="", " ", 'Eff Conc.'!$D49*'Eff Conc.'!U49*3.78)</f>
        <v xml:space="preserve"> </v>
      </c>
    </row>
    <row r="50" spans="1:19" x14ac:dyDescent="0.25">
      <c r="A50" s="274">
        <f>'Eff Conc.'!A50</f>
        <v>0</v>
      </c>
      <c r="B50" s="84">
        <f>'Eff Conc.'!B50</f>
        <v>0</v>
      </c>
      <c r="C50" s="119">
        <f>'Eff Conc.'!C50</f>
        <v>0</v>
      </c>
      <c r="D50" s="223">
        <f>'Eff Conc.'!D50</f>
        <v>0</v>
      </c>
      <c r="E50" s="223">
        <f>'Eff Conc.'!E50</f>
        <v>0</v>
      </c>
      <c r="F50" s="258" t="str">
        <f>IF(OR('Eff Conc.'!F50=0,'Eff Conc.'!F50=""), " ", 'Eff Conc.'!$D50*'Eff Conc.'!F50*3.78)</f>
        <v xml:space="preserve"> </v>
      </c>
      <c r="G50" s="258" t="str">
        <f>IF(OR('Eff Conc.'!G50=0,'Eff Conc.'!G50=""), " ", 'Eff Conc.'!$D50*'Eff Conc.'!G50*3.78)</f>
        <v xml:space="preserve"> </v>
      </c>
      <c r="H50" s="258" t="str">
        <f>IF('Eff Conc.'!H50="", " ", 'Eff Conc.'!$D50*'Eff Conc.'!H50*3.78)</f>
        <v xml:space="preserve"> </v>
      </c>
      <c r="I50" s="258" t="str">
        <f>IF('Eff Conc.'!I50="", " ", 'Eff Conc.'!$D50*'Eff Conc.'!I50*3.78)</f>
        <v xml:space="preserve"> </v>
      </c>
      <c r="J50" s="258" t="str">
        <f>IF('Eff Conc.'!J50="", " ", 'Eff Conc.'!$D50*'Eff Conc.'!J50*3.78)</f>
        <v xml:space="preserve"> </v>
      </c>
      <c r="K50" s="258" t="str">
        <f>IF('Eff Conc.'!K50="", " ", 'Eff Conc.'!$D50*'Eff Conc.'!K50*3.78)</f>
        <v xml:space="preserve"> </v>
      </c>
      <c r="L50" s="258" t="str">
        <f>IF('Eff Conc.'!L50="", " ", 'Eff Conc.'!$D50*'Eff Conc.'!L50*3.78)</f>
        <v xml:space="preserve"> </v>
      </c>
      <c r="M50" s="258" t="str">
        <f>IF('Eff Conc.'!M50="", " ", 'Eff Conc.'!$D50*'Eff Conc.'!M50*3.78)</f>
        <v xml:space="preserve"> </v>
      </c>
      <c r="N50" s="258" t="str">
        <f>IF('Eff Conc.'!N50="", " ", 'Eff Conc.'!$D50*'Eff Conc.'!N50*3.78)</f>
        <v xml:space="preserve"> </v>
      </c>
      <c r="O50" s="258" t="str">
        <f>IF('Eff Conc.'!O50="", " ", 'Eff Conc.'!$D50*'Eff Conc.'!O50*3.78)</f>
        <v xml:space="preserve"> </v>
      </c>
      <c r="P50" s="258" t="str">
        <f>IF('Eff Conc.'!P50="", " ", 'Eff Conc.'!$E50*'Eff Conc.'!P50*3.78)</f>
        <v xml:space="preserve"> </v>
      </c>
      <c r="Q50" s="275" t="str">
        <f>IF('Eff Conc.'!U50="", " ", 'Eff Conc.'!$D50*'Eff Conc.'!U50*3.78)</f>
        <v xml:space="preserve"> </v>
      </c>
    </row>
    <row r="51" spans="1:19" x14ac:dyDescent="0.25">
      <c r="A51" s="274">
        <f>'Eff Conc.'!A51</f>
        <v>0</v>
      </c>
      <c r="B51" s="84">
        <f>'Eff Conc.'!B51</f>
        <v>0</v>
      </c>
      <c r="C51" s="119">
        <f>'Eff Conc.'!C51</f>
        <v>0</v>
      </c>
      <c r="D51" s="223">
        <f>'Eff Conc.'!D51</f>
        <v>0</v>
      </c>
      <c r="E51" s="223">
        <f>'Eff Conc.'!E51</f>
        <v>0</v>
      </c>
      <c r="F51" s="258" t="str">
        <f>IF(OR('Eff Conc.'!F51=0,'Eff Conc.'!F51=""), " ", 'Eff Conc.'!$D51*'Eff Conc.'!F51*3.78)</f>
        <v xml:space="preserve"> </v>
      </c>
      <c r="G51" s="258" t="str">
        <f>IF(OR('Eff Conc.'!G51=0,'Eff Conc.'!G51=""), " ", 'Eff Conc.'!$D51*'Eff Conc.'!G51*3.78)</f>
        <v xml:space="preserve"> </v>
      </c>
      <c r="H51" s="258" t="str">
        <f>IF('Eff Conc.'!H51="", " ", 'Eff Conc.'!$D51*'Eff Conc.'!H51*3.78)</f>
        <v xml:space="preserve"> </v>
      </c>
      <c r="I51" s="258" t="str">
        <f>IF('Eff Conc.'!I51="", " ", 'Eff Conc.'!$D51*'Eff Conc.'!I51*3.78)</f>
        <v xml:space="preserve"> </v>
      </c>
      <c r="J51" s="258" t="str">
        <f>IF('Eff Conc.'!J51="", " ", 'Eff Conc.'!$D51*'Eff Conc.'!J51*3.78)</f>
        <v xml:space="preserve"> </v>
      </c>
      <c r="K51" s="258" t="str">
        <f>IF('Eff Conc.'!K51="", " ", 'Eff Conc.'!$D51*'Eff Conc.'!K51*3.78)</f>
        <v xml:space="preserve"> </v>
      </c>
      <c r="L51" s="258" t="str">
        <f>IF('Eff Conc.'!L51="", " ", 'Eff Conc.'!$D51*'Eff Conc.'!L51*3.78)</f>
        <v xml:space="preserve"> </v>
      </c>
      <c r="M51" s="258" t="str">
        <f>IF('Eff Conc.'!M51="", " ", 'Eff Conc.'!$D51*'Eff Conc.'!M51*3.78)</f>
        <v xml:space="preserve"> </v>
      </c>
      <c r="N51" s="258" t="str">
        <f>IF('Eff Conc.'!N51="", " ", 'Eff Conc.'!$D51*'Eff Conc.'!N51*3.78)</f>
        <v xml:space="preserve"> </v>
      </c>
      <c r="O51" s="258" t="str">
        <f>IF('Eff Conc.'!O51="", " ", 'Eff Conc.'!$D51*'Eff Conc.'!O51*3.78)</f>
        <v xml:space="preserve"> </v>
      </c>
      <c r="P51" s="258" t="str">
        <f>IF('Eff Conc.'!P51="", " ", 'Eff Conc.'!$E51*'Eff Conc.'!P51*3.78)</f>
        <v xml:space="preserve"> </v>
      </c>
      <c r="Q51" s="275" t="str">
        <f>IF('Eff Conc.'!U51="", " ", 'Eff Conc.'!$D51*'Eff Conc.'!U51*3.78)</f>
        <v xml:space="preserve"> </v>
      </c>
    </row>
    <row r="52" spans="1:19" ht="15" customHeight="1" x14ac:dyDescent="0.25">
      <c r="A52" s="274">
        <f>'Eff Conc.'!A52</f>
        <v>0</v>
      </c>
      <c r="B52" s="84">
        <f>'Eff Conc.'!B52</f>
        <v>0</v>
      </c>
      <c r="C52" s="119">
        <f>'Eff Conc.'!C52</f>
        <v>0</v>
      </c>
      <c r="D52" s="223">
        <f>'Eff Conc.'!D52</f>
        <v>0</v>
      </c>
      <c r="E52" s="223">
        <f>'Eff Conc.'!E52</f>
        <v>0</v>
      </c>
      <c r="F52" s="258" t="str">
        <f>IF(OR('Eff Conc.'!F52=0,'Eff Conc.'!F52=""), " ", 'Eff Conc.'!$D52*'Eff Conc.'!F52*3.78)</f>
        <v xml:space="preserve"> </v>
      </c>
      <c r="G52" s="258" t="str">
        <f>IF(OR('Eff Conc.'!G52=0,'Eff Conc.'!G52=""), " ", 'Eff Conc.'!$D52*'Eff Conc.'!G52*3.78)</f>
        <v xml:space="preserve"> </v>
      </c>
      <c r="H52" s="258" t="str">
        <f>IF('Eff Conc.'!H52="", " ", 'Eff Conc.'!$D52*'Eff Conc.'!H52*3.78)</f>
        <v xml:space="preserve"> </v>
      </c>
      <c r="I52" s="258" t="str">
        <f>IF('Eff Conc.'!I52="", " ", 'Eff Conc.'!$D52*'Eff Conc.'!I52*3.78)</f>
        <v xml:space="preserve"> </v>
      </c>
      <c r="J52" s="258" t="str">
        <f>IF('Eff Conc.'!J52="", " ", 'Eff Conc.'!$D52*'Eff Conc.'!J52*3.78)</f>
        <v xml:space="preserve"> </v>
      </c>
      <c r="K52" s="258" t="str">
        <f>IF('Eff Conc.'!K52="", " ", 'Eff Conc.'!$D52*'Eff Conc.'!K52*3.78)</f>
        <v xml:space="preserve"> </v>
      </c>
      <c r="L52" s="258" t="str">
        <f>IF('Eff Conc.'!L52="", " ", 'Eff Conc.'!$D52*'Eff Conc.'!L52*3.78)</f>
        <v xml:space="preserve"> </v>
      </c>
      <c r="M52" s="258" t="str">
        <f>IF('Eff Conc.'!M52="", " ", 'Eff Conc.'!$D52*'Eff Conc.'!M52*3.78)</f>
        <v xml:space="preserve"> </v>
      </c>
      <c r="N52" s="258" t="str">
        <f>IF('Eff Conc.'!N52="", " ", 'Eff Conc.'!$D52*'Eff Conc.'!N52*3.78)</f>
        <v xml:space="preserve"> </v>
      </c>
      <c r="O52" s="258" t="str">
        <f>IF('Eff Conc.'!O52="", " ", 'Eff Conc.'!$D52*'Eff Conc.'!O52*3.78)</f>
        <v xml:space="preserve"> </v>
      </c>
      <c r="P52" s="258" t="str">
        <f>IF('Eff Conc.'!P52="", " ", 'Eff Conc.'!$E52*'Eff Conc.'!P52*3.78)</f>
        <v xml:space="preserve"> </v>
      </c>
      <c r="Q52" s="275" t="str">
        <f>IF('Eff Conc.'!U52="", " ", 'Eff Conc.'!$D52*'Eff Conc.'!U52*3.78)</f>
        <v xml:space="preserve"> </v>
      </c>
    </row>
    <row r="53" spans="1:19" x14ac:dyDescent="0.25">
      <c r="A53" s="274">
        <f>'Eff Conc.'!A53</f>
        <v>0</v>
      </c>
      <c r="B53" s="84">
        <f>'Eff Conc.'!B53</f>
        <v>0</v>
      </c>
      <c r="C53" s="119">
        <f>'Eff Conc.'!C53</f>
        <v>0</v>
      </c>
      <c r="D53" s="223">
        <f>'Eff Conc.'!D53</f>
        <v>0</v>
      </c>
      <c r="E53" s="223">
        <f>'Eff Conc.'!E53</f>
        <v>0</v>
      </c>
      <c r="F53" s="258" t="str">
        <f>IF(OR('Eff Conc.'!F53=0,'Eff Conc.'!F53=""), " ", 'Eff Conc.'!$D53*'Eff Conc.'!F53*3.78)</f>
        <v xml:space="preserve"> </v>
      </c>
      <c r="G53" s="258" t="str">
        <f>IF(OR('Eff Conc.'!G53=0,'Eff Conc.'!G53=""), " ", 'Eff Conc.'!$D53*'Eff Conc.'!G53*3.78)</f>
        <v xml:space="preserve"> </v>
      </c>
      <c r="H53" s="258" t="str">
        <f>IF('Eff Conc.'!H53="", " ", 'Eff Conc.'!$D53*'Eff Conc.'!H53*3.78)</f>
        <v xml:space="preserve"> </v>
      </c>
      <c r="I53" s="258" t="str">
        <f>IF('Eff Conc.'!I53="", " ", 'Eff Conc.'!$D53*'Eff Conc.'!I53*3.78)</f>
        <v xml:space="preserve"> </v>
      </c>
      <c r="J53" s="258" t="str">
        <f>IF('Eff Conc.'!J53="", " ", 'Eff Conc.'!$D53*'Eff Conc.'!J53*3.78)</f>
        <v xml:space="preserve"> </v>
      </c>
      <c r="K53" s="258" t="str">
        <f>IF('Eff Conc.'!K53="", " ", 'Eff Conc.'!$D53*'Eff Conc.'!K53*3.78)</f>
        <v xml:space="preserve"> </v>
      </c>
      <c r="L53" s="258" t="str">
        <f>IF('Eff Conc.'!L53="", " ", 'Eff Conc.'!$D53*'Eff Conc.'!L53*3.78)</f>
        <v xml:space="preserve"> </v>
      </c>
      <c r="M53" s="258" t="str">
        <f>IF('Eff Conc.'!M53="", " ", 'Eff Conc.'!$D53*'Eff Conc.'!M53*3.78)</f>
        <v xml:space="preserve"> </v>
      </c>
      <c r="N53" s="258" t="str">
        <f>IF('Eff Conc.'!N53="", " ", 'Eff Conc.'!$D53*'Eff Conc.'!N53*3.78)</f>
        <v xml:space="preserve"> </v>
      </c>
      <c r="O53" s="258" t="str">
        <f>IF('Eff Conc.'!O53="", " ", 'Eff Conc.'!$D53*'Eff Conc.'!O53*3.78)</f>
        <v xml:space="preserve"> </v>
      </c>
      <c r="P53" s="258" t="str">
        <f>IF('Eff Conc.'!P53="", " ", 'Eff Conc.'!$E53*'Eff Conc.'!P53*3.78)</f>
        <v xml:space="preserve"> </v>
      </c>
      <c r="Q53" s="275" t="str">
        <f>IF('Eff Conc.'!U53="", " ", 'Eff Conc.'!$D53*'Eff Conc.'!U53*3.78)</f>
        <v xml:space="preserve"> </v>
      </c>
    </row>
    <row r="54" spans="1:19" x14ac:dyDescent="0.25">
      <c r="A54" s="274">
        <f>'Eff Conc.'!A54</f>
        <v>0</v>
      </c>
      <c r="B54" s="84">
        <f>'Eff Conc.'!B54</f>
        <v>0</v>
      </c>
      <c r="C54" s="119">
        <f>'Eff Conc.'!C54</f>
        <v>0</v>
      </c>
      <c r="D54" s="223">
        <f>'Eff Conc.'!D54</f>
        <v>0</v>
      </c>
      <c r="E54" s="223">
        <f>'Eff Conc.'!E54</f>
        <v>0</v>
      </c>
      <c r="F54" s="258" t="str">
        <f>IF(OR('Eff Conc.'!F54=0,'Eff Conc.'!F54=""), " ", 'Eff Conc.'!$D54*'Eff Conc.'!F54*3.78)</f>
        <v xml:space="preserve"> </v>
      </c>
      <c r="G54" s="258" t="str">
        <f>IF(OR('Eff Conc.'!G54=0,'Eff Conc.'!G54=""), " ", 'Eff Conc.'!$D54*'Eff Conc.'!G54*3.78)</f>
        <v xml:space="preserve"> </v>
      </c>
      <c r="H54" s="258" t="str">
        <f>IF('Eff Conc.'!H54="", " ", 'Eff Conc.'!$D54*'Eff Conc.'!H54*3.78)</f>
        <v xml:space="preserve"> </v>
      </c>
      <c r="I54" s="258" t="str">
        <f>IF('Eff Conc.'!I54="", " ", 'Eff Conc.'!$D54*'Eff Conc.'!I54*3.78)</f>
        <v xml:space="preserve"> </v>
      </c>
      <c r="J54" s="258" t="str">
        <f>IF('Eff Conc.'!J54="", " ", 'Eff Conc.'!$D54*'Eff Conc.'!J54*3.78)</f>
        <v xml:space="preserve"> </v>
      </c>
      <c r="K54" s="258" t="str">
        <f>IF('Eff Conc.'!K54="", " ", 'Eff Conc.'!$D54*'Eff Conc.'!K54*3.78)</f>
        <v xml:space="preserve"> </v>
      </c>
      <c r="L54" s="258" t="str">
        <f>IF('Eff Conc.'!L54="", " ", 'Eff Conc.'!$D54*'Eff Conc.'!L54*3.78)</f>
        <v xml:space="preserve"> </v>
      </c>
      <c r="M54" s="258" t="str">
        <f>IF('Eff Conc.'!M54="", " ", 'Eff Conc.'!$D54*'Eff Conc.'!M54*3.78)</f>
        <v xml:space="preserve"> </v>
      </c>
      <c r="N54" s="258" t="str">
        <f>IF('Eff Conc.'!N54="", " ", 'Eff Conc.'!$D54*'Eff Conc.'!N54*3.78)</f>
        <v xml:space="preserve"> </v>
      </c>
      <c r="O54" s="258" t="str">
        <f>IF('Eff Conc.'!O54="", " ", 'Eff Conc.'!$D54*'Eff Conc.'!O54*3.78)</f>
        <v xml:space="preserve"> </v>
      </c>
      <c r="P54" s="258" t="str">
        <f>IF('Eff Conc.'!P54="", " ", 'Eff Conc.'!$E54*'Eff Conc.'!P54*3.78)</f>
        <v xml:space="preserve"> </v>
      </c>
      <c r="Q54" s="275" t="str">
        <f>IF('Eff Conc.'!U54="", " ", 'Eff Conc.'!$D54*'Eff Conc.'!U54*3.78)</f>
        <v xml:space="preserve"> </v>
      </c>
    </row>
    <row r="55" spans="1:19" x14ac:dyDescent="0.25">
      <c r="A55" s="274">
        <f>'Eff Conc.'!A55</f>
        <v>0</v>
      </c>
      <c r="B55" s="84">
        <f>'Eff Conc.'!B55</f>
        <v>0</v>
      </c>
      <c r="C55" s="119">
        <f>'Eff Conc.'!C55</f>
        <v>0</v>
      </c>
      <c r="D55" s="223">
        <f>'Eff Conc.'!D55</f>
        <v>0</v>
      </c>
      <c r="E55" s="223">
        <f>'Eff Conc.'!E55</f>
        <v>0</v>
      </c>
      <c r="F55" s="258" t="str">
        <f>IF(OR('Eff Conc.'!F55=0,'Eff Conc.'!F55=""), " ", 'Eff Conc.'!$D55*'Eff Conc.'!F55*3.78)</f>
        <v xml:space="preserve"> </v>
      </c>
      <c r="G55" s="258" t="str">
        <f>IF(OR('Eff Conc.'!G55=0,'Eff Conc.'!G55=""), " ", 'Eff Conc.'!$D55*'Eff Conc.'!G55*3.78)</f>
        <v xml:space="preserve"> </v>
      </c>
      <c r="H55" s="258" t="str">
        <f>IF('Eff Conc.'!H55="", " ", 'Eff Conc.'!$D55*'Eff Conc.'!H55*3.78)</f>
        <v xml:space="preserve"> </v>
      </c>
      <c r="I55" s="258" t="str">
        <f>IF('Eff Conc.'!I55="", " ", 'Eff Conc.'!$D55*'Eff Conc.'!I55*3.78)</f>
        <v xml:space="preserve"> </v>
      </c>
      <c r="J55" s="258" t="str">
        <f>IF('Eff Conc.'!J55="", " ", 'Eff Conc.'!$D55*'Eff Conc.'!J55*3.78)</f>
        <v xml:space="preserve"> </v>
      </c>
      <c r="K55" s="258" t="str">
        <f>IF('Eff Conc.'!K55="", " ", 'Eff Conc.'!$D55*'Eff Conc.'!K55*3.78)</f>
        <v xml:space="preserve"> </v>
      </c>
      <c r="L55" s="258" t="str">
        <f>IF('Eff Conc.'!L55="", " ", 'Eff Conc.'!$D55*'Eff Conc.'!L55*3.78)</f>
        <v xml:space="preserve"> </v>
      </c>
      <c r="M55" s="258" t="str">
        <f>IF('Eff Conc.'!M55="", " ", 'Eff Conc.'!$D55*'Eff Conc.'!M55*3.78)</f>
        <v xml:space="preserve"> </v>
      </c>
      <c r="N55" s="258" t="str">
        <f>IF('Eff Conc.'!N55="", " ", 'Eff Conc.'!$D55*'Eff Conc.'!N55*3.78)</f>
        <v xml:space="preserve"> </v>
      </c>
      <c r="O55" s="258" t="str">
        <f>IF('Eff Conc.'!O55="", " ", 'Eff Conc.'!$D55*'Eff Conc.'!O55*3.78)</f>
        <v xml:space="preserve"> </v>
      </c>
      <c r="P55" s="258" t="str">
        <f>IF('Eff Conc.'!P55="", " ", 'Eff Conc.'!$E55*'Eff Conc.'!P55*3.78)</f>
        <v xml:space="preserve"> </v>
      </c>
      <c r="Q55" s="275" t="str">
        <f>IF('Eff Conc.'!U55="", " ", 'Eff Conc.'!$D55*'Eff Conc.'!U55*3.78)</f>
        <v xml:space="preserve"> </v>
      </c>
    </row>
    <row r="56" spans="1:19" x14ac:dyDescent="0.25">
      <c r="A56" s="274">
        <f>'Eff Conc.'!A56</f>
        <v>0</v>
      </c>
      <c r="B56" s="84">
        <f>'Eff Conc.'!B56</f>
        <v>0</v>
      </c>
      <c r="C56" s="119">
        <f>'Eff Conc.'!C56</f>
        <v>0</v>
      </c>
      <c r="D56" s="223">
        <f>'Eff Conc.'!D56</f>
        <v>0</v>
      </c>
      <c r="E56" s="223">
        <f>'Eff Conc.'!E56</f>
        <v>0</v>
      </c>
      <c r="F56" s="258" t="str">
        <f>IF(OR('Eff Conc.'!F56=0,'Eff Conc.'!F56=""), " ", 'Eff Conc.'!$D56*'Eff Conc.'!F56*3.78)</f>
        <v xml:space="preserve"> </v>
      </c>
      <c r="G56" s="258" t="str">
        <f>IF(OR('Eff Conc.'!G56=0,'Eff Conc.'!G56=""), " ", 'Eff Conc.'!$D56*'Eff Conc.'!G56*3.78)</f>
        <v xml:space="preserve"> </v>
      </c>
      <c r="H56" s="258" t="str">
        <f>IF('Eff Conc.'!H56="", " ", 'Eff Conc.'!$D56*'Eff Conc.'!H56*3.78)</f>
        <v xml:space="preserve"> </v>
      </c>
      <c r="I56" s="258" t="str">
        <f>IF('Eff Conc.'!I56="", " ", 'Eff Conc.'!$D56*'Eff Conc.'!I56*3.78)</f>
        <v xml:space="preserve"> </v>
      </c>
      <c r="J56" s="258" t="str">
        <f>IF('Eff Conc.'!J56="", " ", 'Eff Conc.'!$D56*'Eff Conc.'!J56*3.78)</f>
        <v xml:space="preserve"> </v>
      </c>
      <c r="K56" s="258" t="str">
        <f>IF('Eff Conc.'!K56="", " ", 'Eff Conc.'!$D56*'Eff Conc.'!K56*3.78)</f>
        <v xml:space="preserve"> </v>
      </c>
      <c r="L56" s="258" t="str">
        <f>IF('Eff Conc.'!L56="", " ", 'Eff Conc.'!$D56*'Eff Conc.'!L56*3.78)</f>
        <v xml:space="preserve"> </v>
      </c>
      <c r="M56" s="258" t="str">
        <f>IF('Eff Conc.'!M56="", " ", 'Eff Conc.'!$D56*'Eff Conc.'!M56*3.78)</f>
        <v xml:space="preserve"> </v>
      </c>
      <c r="N56" s="258" t="str">
        <f>IF('Eff Conc.'!N56="", " ", 'Eff Conc.'!$D56*'Eff Conc.'!N56*3.78)</f>
        <v xml:space="preserve"> </v>
      </c>
      <c r="O56" s="258" t="str">
        <f>IF('Eff Conc.'!O56="", " ", 'Eff Conc.'!$D56*'Eff Conc.'!O56*3.78)</f>
        <v xml:space="preserve"> </v>
      </c>
      <c r="P56" s="258" t="str">
        <f>IF('Eff Conc.'!P56="", " ", 'Eff Conc.'!$E56*'Eff Conc.'!P56*3.78)</f>
        <v xml:space="preserve"> </v>
      </c>
      <c r="Q56" s="275" t="str">
        <f>IF('Eff Conc.'!U56="", " ", 'Eff Conc.'!$D56*'Eff Conc.'!U56*3.78)</f>
        <v xml:space="preserve"> </v>
      </c>
    </row>
    <row r="57" spans="1:19" x14ac:dyDescent="0.25">
      <c r="A57" s="274">
        <f>'Eff Conc.'!A57</f>
        <v>0</v>
      </c>
      <c r="B57" s="84">
        <f>'Eff Conc.'!B57</f>
        <v>0</v>
      </c>
      <c r="C57" s="119">
        <f>'Eff Conc.'!C57</f>
        <v>0</v>
      </c>
      <c r="D57" s="223">
        <f>'Eff Conc.'!D57</f>
        <v>0</v>
      </c>
      <c r="E57" s="223">
        <f>'Eff Conc.'!E57</f>
        <v>0</v>
      </c>
      <c r="F57" s="258" t="str">
        <f>IF(OR('Eff Conc.'!F57=0,'Eff Conc.'!F57=""), " ", 'Eff Conc.'!$D57*'Eff Conc.'!F57*3.78)</f>
        <v xml:space="preserve"> </v>
      </c>
      <c r="G57" s="258" t="str">
        <f>IF(OR('Eff Conc.'!G57=0,'Eff Conc.'!G57=""), " ", 'Eff Conc.'!$D57*'Eff Conc.'!G57*3.78)</f>
        <v xml:space="preserve"> </v>
      </c>
      <c r="H57" s="258" t="str">
        <f>IF('Eff Conc.'!H57="", " ", 'Eff Conc.'!$D57*'Eff Conc.'!H57*3.78)</f>
        <v xml:space="preserve"> </v>
      </c>
      <c r="I57" s="258" t="str">
        <f>IF('Eff Conc.'!I57="", " ", 'Eff Conc.'!$D57*'Eff Conc.'!I57*3.78)</f>
        <v xml:space="preserve"> </v>
      </c>
      <c r="J57" s="258" t="str">
        <f>IF('Eff Conc.'!J57="", " ", 'Eff Conc.'!$D57*'Eff Conc.'!J57*3.78)</f>
        <v xml:space="preserve"> </v>
      </c>
      <c r="K57" s="258" t="str">
        <f>IF('Eff Conc.'!K57="", " ", 'Eff Conc.'!$D57*'Eff Conc.'!K57*3.78)</f>
        <v xml:space="preserve"> </v>
      </c>
      <c r="L57" s="258" t="str">
        <f>IF('Eff Conc.'!L57="", " ", 'Eff Conc.'!$D57*'Eff Conc.'!L57*3.78)</f>
        <v xml:space="preserve"> </v>
      </c>
      <c r="M57" s="258" t="str">
        <f>IF('Eff Conc.'!M57="", " ", 'Eff Conc.'!$D57*'Eff Conc.'!M57*3.78)</f>
        <v xml:space="preserve"> </v>
      </c>
      <c r="N57" s="258" t="str">
        <f>IF('Eff Conc.'!N57="", " ", 'Eff Conc.'!$D57*'Eff Conc.'!N57*3.78)</f>
        <v xml:space="preserve"> </v>
      </c>
      <c r="O57" s="258" t="str">
        <f>IF('Eff Conc.'!O57="", " ", 'Eff Conc.'!$D57*'Eff Conc.'!O57*3.78)</f>
        <v xml:space="preserve"> </v>
      </c>
      <c r="P57" s="258" t="str">
        <f>IF('Eff Conc.'!P57="", " ", 'Eff Conc.'!$E57*'Eff Conc.'!P57*3.78)</f>
        <v xml:space="preserve"> </v>
      </c>
      <c r="Q57" s="275" t="str">
        <f>IF('Eff Conc.'!U57="", " ", 'Eff Conc.'!$D57*'Eff Conc.'!U57*3.78)</f>
        <v xml:space="preserve"> </v>
      </c>
    </row>
    <row r="58" spans="1:19" ht="15" customHeight="1" x14ac:dyDescent="0.25">
      <c r="A58" s="274">
        <f>'Eff Conc.'!A58</f>
        <v>0</v>
      </c>
      <c r="B58" s="84">
        <f>'Eff Conc.'!B58</f>
        <v>0</v>
      </c>
      <c r="C58" s="119">
        <f>'Eff Conc.'!C58</f>
        <v>0</v>
      </c>
      <c r="D58" s="223">
        <f>'Eff Conc.'!D58</f>
        <v>0</v>
      </c>
      <c r="E58" s="223">
        <f>'Eff Conc.'!E58</f>
        <v>0</v>
      </c>
      <c r="F58" s="258" t="str">
        <f>IF(OR('Eff Conc.'!F58=0,'Eff Conc.'!F58=""), " ", 'Eff Conc.'!$D58*'Eff Conc.'!F58*3.78)</f>
        <v xml:space="preserve"> </v>
      </c>
      <c r="G58" s="258" t="str">
        <f>IF(OR('Eff Conc.'!G58=0,'Eff Conc.'!G58=""), " ", 'Eff Conc.'!$D58*'Eff Conc.'!G58*3.78)</f>
        <v xml:space="preserve"> </v>
      </c>
      <c r="H58" s="258" t="str">
        <f>IF('Eff Conc.'!H58="", " ", 'Eff Conc.'!$D58*'Eff Conc.'!H58*3.78)</f>
        <v xml:space="preserve"> </v>
      </c>
      <c r="I58" s="258" t="str">
        <f>IF('Eff Conc.'!I58="", " ", 'Eff Conc.'!$D58*'Eff Conc.'!I58*3.78)</f>
        <v xml:space="preserve"> </v>
      </c>
      <c r="J58" s="258" t="str">
        <f>IF('Eff Conc.'!J58="", " ", 'Eff Conc.'!$D58*'Eff Conc.'!J58*3.78)</f>
        <v xml:space="preserve"> </v>
      </c>
      <c r="K58" s="258" t="str">
        <f>IF('Eff Conc.'!K58="", " ", 'Eff Conc.'!$D58*'Eff Conc.'!K58*3.78)</f>
        <v xml:space="preserve"> </v>
      </c>
      <c r="L58" s="258" t="str">
        <f>IF('Eff Conc.'!L58="", " ", 'Eff Conc.'!$D58*'Eff Conc.'!L58*3.78)</f>
        <v xml:space="preserve"> </v>
      </c>
      <c r="M58" s="258" t="str">
        <f>IF('Eff Conc.'!M58="", " ", 'Eff Conc.'!$D58*'Eff Conc.'!M58*3.78)</f>
        <v xml:space="preserve"> </v>
      </c>
      <c r="N58" s="258" t="str">
        <f>IF('Eff Conc.'!N58="", " ", 'Eff Conc.'!$D58*'Eff Conc.'!N58*3.78)</f>
        <v xml:space="preserve"> </v>
      </c>
      <c r="O58" s="258" t="str">
        <f>IF('Eff Conc.'!O58="", " ", 'Eff Conc.'!$D58*'Eff Conc.'!O58*3.78)</f>
        <v xml:space="preserve"> </v>
      </c>
      <c r="P58" s="258" t="str">
        <f>IF('Eff Conc.'!P58="", " ", 'Eff Conc.'!$E58*'Eff Conc.'!P58*3.78)</f>
        <v xml:space="preserve"> </v>
      </c>
      <c r="Q58" s="275" t="str">
        <f>IF('Eff Conc.'!U58="", " ", 'Eff Conc.'!$D58*'Eff Conc.'!U58*3.78)</f>
        <v xml:space="preserve"> </v>
      </c>
    </row>
    <row r="59" spans="1:19" ht="15.75" thickBot="1" x14ac:dyDescent="0.3">
      <c r="A59" s="276">
        <f>'Eff Conc.'!A59</f>
        <v>0</v>
      </c>
      <c r="B59" s="277">
        <f>'Eff Conc.'!B59</f>
        <v>0</v>
      </c>
      <c r="C59" s="278">
        <f>'Eff Conc.'!C59</f>
        <v>0</v>
      </c>
      <c r="D59" s="279">
        <f>'Eff Conc.'!D59</f>
        <v>0</v>
      </c>
      <c r="E59" s="279">
        <f>'Eff Conc.'!E59</f>
        <v>0</v>
      </c>
      <c r="F59" s="280" t="str">
        <f>IF(OR('Eff Conc.'!F59=0,'Eff Conc.'!F59=""), " ", 'Eff Conc.'!$D59*'Eff Conc.'!F59*3.78)</f>
        <v xml:space="preserve"> </v>
      </c>
      <c r="G59" s="280" t="str">
        <f>IF(OR('Eff Conc.'!G59=0,'Eff Conc.'!G59=""), " ", 'Eff Conc.'!$D59*'Eff Conc.'!G59*3.78)</f>
        <v xml:space="preserve"> </v>
      </c>
      <c r="H59" s="280" t="str">
        <f>IF('Eff Conc.'!H59="", " ", 'Eff Conc.'!$D59*'Eff Conc.'!H59*3.78)</f>
        <v xml:space="preserve"> </v>
      </c>
      <c r="I59" s="280" t="str">
        <f>IF('Eff Conc.'!I59="", " ", 'Eff Conc.'!$D59*'Eff Conc.'!I59*3.78)</f>
        <v xml:space="preserve"> </v>
      </c>
      <c r="J59" s="280" t="str">
        <f>IF('Eff Conc.'!J59="", " ", 'Eff Conc.'!$D59*'Eff Conc.'!J59*3.78)</f>
        <v xml:space="preserve"> </v>
      </c>
      <c r="K59" s="280" t="str">
        <f>IF('Eff Conc.'!K59="", " ", 'Eff Conc.'!$D59*'Eff Conc.'!K59*3.78)</f>
        <v xml:space="preserve"> </v>
      </c>
      <c r="L59" s="280" t="str">
        <f>IF('Eff Conc.'!L59="", " ", 'Eff Conc.'!$D59*'Eff Conc.'!L59*3.78)</f>
        <v xml:space="preserve"> </v>
      </c>
      <c r="M59" s="280" t="str">
        <f>IF('Eff Conc.'!M59="", " ", 'Eff Conc.'!$D59*'Eff Conc.'!M59*3.78)</f>
        <v xml:space="preserve"> </v>
      </c>
      <c r="N59" s="280" t="str">
        <f>IF('Eff Conc.'!N59="", " ", 'Eff Conc.'!$D59*'Eff Conc.'!N59*3.78)</f>
        <v xml:space="preserve"> </v>
      </c>
      <c r="O59" s="280" t="str">
        <f>IF('Eff Conc.'!O59="", " ", 'Eff Conc.'!$D59*'Eff Conc.'!O59*3.78)</f>
        <v xml:space="preserve"> </v>
      </c>
      <c r="P59" s="280" t="str">
        <f>IF('Eff Conc.'!P59="", " ", 'Eff Conc.'!$E59*'Eff Conc.'!P59*3.78)</f>
        <v xml:space="preserve"> </v>
      </c>
      <c r="Q59" s="281" t="str">
        <f>IF('Eff Conc.'!U59="", " ", 'Eff Conc.'!$D59*'Eff Conc.'!U59*3.78)</f>
        <v xml:space="preserve"> </v>
      </c>
    </row>
    <row r="61" spans="1:19" ht="15.75" thickBot="1" x14ac:dyDescent="0.3"/>
    <row r="62" spans="1:19" customFormat="1" ht="15.75" x14ac:dyDescent="0.25">
      <c r="A62" s="256" t="s">
        <v>162</v>
      </c>
      <c r="B62" s="253"/>
      <c r="C62" s="253"/>
      <c r="D62" s="253"/>
      <c r="E62" s="253"/>
      <c r="F62" s="253"/>
      <c r="G62" s="253"/>
      <c r="H62" s="253"/>
      <c r="I62" s="253"/>
      <c r="J62" s="253"/>
      <c r="K62" s="253"/>
      <c r="L62" s="253"/>
      <c r="M62" s="253"/>
      <c r="N62" s="59"/>
      <c r="O62" s="59"/>
      <c r="P62" s="59"/>
      <c r="Q62" s="59"/>
      <c r="R62" s="59"/>
      <c r="S62" s="60"/>
    </row>
    <row r="63" spans="1:19" customFormat="1" x14ac:dyDescent="0.25">
      <c r="A63" s="254" t="s">
        <v>135</v>
      </c>
      <c r="B63" s="243"/>
      <c r="C63" s="243"/>
      <c r="D63" s="243"/>
      <c r="E63" s="243"/>
      <c r="F63" s="243"/>
      <c r="G63" s="243"/>
      <c r="H63" s="243"/>
      <c r="I63" s="243"/>
      <c r="J63" s="243"/>
      <c r="K63" s="243"/>
      <c r="L63" s="243"/>
      <c r="M63" s="243"/>
      <c r="N63" s="43"/>
      <c r="O63" s="43"/>
      <c r="P63" s="43"/>
      <c r="Q63" s="43"/>
      <c r="R63" s="43"/>
      <c r="S63" s="62"/>
    </row>
    <row r="64" spans="1:19" customFormat="1" x14ac:dyDescent="0.25">
      <c r="A64" s="254" t="s">
        <v>110</v>
      </c>
      <c r="B64" s="243"/>
      <c r="C64" s="243"/>
      <c r="D64" s="243"/>
      <c r="E64" s="243"/>
      <c r="F64" s="243"/>
      <c r="G64" s="243"/>
      <c r="H64" s="243"/>
      <c r="I64" s="243"/>
      <c r="J64" s="243"/>
      <c r="K64" s="243"/>
      <c r="L64" s="243"/>
      <c r="M64" s="243"/>
      <c r="N64" s="43"/>
      <c r="O64" s="43"/>
      <c r="P64" s="43"/>
      <c r="Q64" s="43"/>
      <c r="R64" s="43"/>
      <c r="S64" s="62"/>
    </row>
    <row r="65" spans="1:19" s="44" customFormat="1" x14ac:dyDescent="0.25">
      <c r="A65" s="254"/>
      <c r="B65" s="243"/>
      <c r="C65" s="243"/>
      <c r="D65" s="243"/>
      <c r="E65" s="243"/>
      <c r="F65" s="243"/>
      <c r="G65" s="243"/>
      <c r="H65" s="243"/>
      <c r="I65" s="243"/>
      <c r="J65" s="243"/>
      <c r="K65" s="243"/>
      <c r="L65" s="243"/>
      <c r="M65" s="243"/>
      <c r="N65" s="43"/>
      <c r="O65" s="43"/>
      <c r="P65" s="43"/>
      <c r="Q65" s="43"/>
      <c r="R65" s="43"/>
      <c r="S65" s="62"/>
    </row>
    <row r="66" spans="1:19" customFormat="1" ht="14.25" customHeight="1" x14ac:dyDescent="0.25">
      <c r="A66" s="255" t="s">
        <v>101</v>
      </c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62"/>
    </row>
    <row r="67" spans="1:19" customFormat="1" ht="14.25" customHeight="1" x14ac:dyDescent="0.25">
      <c r="A67" s="156" t="s">
        <v>171</v>
      </c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62"/>
    </row>
    <row r="68" spans="1:19" customFormat="1" ht="14.25" customHeight="1" x14ac:dyDescent="0.25">
      <c r="A68" s="156" t="s">
        <v>172</v>
      </c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62"/>
    </row>
    <row r="69" spans="1:19" customFormat="1" ht="14.25" customHeight="1" x14ac:dyDescent="0.25">
      <c r="A69" s="156" t="s">
        <v>109</v>
      </c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62"/>
    </row>
    <row r="70" spans="1:19" customFormat="1" ht="14.25" customHeight="1" x14ac:dyDescent="0.25">
      <c r="A70" s="61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62"/>
    </row>
    <row r="71" spans="1:19" customFormat="1" ht="14.25" customHeight="1" x14ac:dyDescent="0.25">
      <c r="A71" s="255" t="s">
        <v>170</v>
      </c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62"/>
    </row>
    <row r="72" spans="1:19" customFormat="1" ht="14.25" customHeight="1" x14ac:dyDescent="0.25">
      <c r="A72" s="156" t="s">
        <v>175</v>
      </c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62"/>
    </row>
    <row r="73" spans="1:19" customFormat="1" x14ac:dyDescent="0.25">
      <c r="A73" s="157" t="s">
        <v>174</v>
      </c>
      <c r="B73" s="158"/>
      <c r="C73" s="158"/>
      <c r="D73" s="158"/>
      <c r="E73" s="158"/>
      <c r="F73" s="158"/>
      <c r="G73" s="158"/>
      <c r="H73" s="158"/>
      <c r="I73" s="158"/>
      <c r="J73" s="158"/>
      <c r="K73" s="158"/>
      <c r="L73" s="158"/>
      <c r="M73" s="158"/>
      <c r="N73" s="158"/>
      <c r="O73" s="158"/>
      <c r="P73" s="158"/>
      <c r="Q73" s="158"/>
      <c r="R73" s="43"/>
      <c r="S73" s="62"/>
    </row>
    <row r="74" spans="1:19" customFormat="1" ht="15.75" thickBot="1" x14ac:dyDescent="0.3">
      <c r="A74" s="70" t="s">
        <v>173</v>
      </c>
      <c r="B74" s="71"/>
      <c r="C74" s="71"/>
      <c r="D74" s="71"/>
      <c r="E74" s="71"/>
      <c r="F74" s="71"/>
      <c r="G74" s="71"/>
      <c r="H74" s="71"/>
      <c r="I74" s="71"/>
      <c r="J74" s="71"/>
      <c r="K74" s="71"/>
      <c r="L74" s="71"/>
      <c r="M74" s="71"/>
      <c r="N74" s="71"/>
      <c r="O74" s="71"/>
      <c r="P74" s="71"/>
      <c r="Q74" s="71"/>
      <c r="R74" s="64"/>
      <c r="S74" s="65"/>
    </row>
    <row r="75" spans="1:19" customFormat="1" x14ac:dyDescent="0.25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</row>
  </sheetData>
  <sheetProtection selectLockedCells="1"/>
  <mergeCells count="1">
    <mergeCell ref="D5:E5"/>
  </mergeCells>
  <phoneticPr fontId="27" type="noConversion"/>
  <conditionalFormatting sqref="C7:C59">
    <cfRule type="containsText" dxfId="435" priority="4" operator="containsText" text="Y">
      <formula>NOT(ISERROR(SEARCH("Y",C7)))</formula>
    </cfRule>
  </conditionalFormatting>
  <conditionalFormatting sqref="A7:Q59">
    <cfRule type="containsBlanks" dxfId="434" priority="6">
      <formula>LEN(TRIM(A7))=0</formula>
    </cfRule>
  </conditionalFormatting>
  <conditionalFormatting sqref="F7:Q59">
    <cfRule type="cellIs" dxfId="433" priority="1" operator="equal">
      <formula>0</formula>
    </cfRule>
    <cfRule type="containsErrors" dxfId="432" priority="2">
      <formula>ISERROR(F7)</formula>
    </cfRule>
  </conditionalFormatting>
  <pageMargins left="0.25" right="0.25" top="0.75" bottom="0.75" header="0.3" footer="0.3"/>
  <pageSetup scale="54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S30"/>
  <sheetViews>
    <sheetView zoomScaleNormal="100" workbookViewId="0">
      <selection activeCell="S2" sqref="S2"/>
    </sheetView>
  </sheetViews>
  <sheetFormatPr defaultRowHeight="15" x14ac:dyDescent="0.25"/>
  <cols>
    <col min="1" max="1" width="17" customWidth="1"/>
    <col min="2" max="2" width="10.5703125" bestFit="1" customWidth="1"/>
    <col min="3" max="16" width="6" customWidth="1"/>
    <col min="17" max="17" width="7.42578125" customWidth="1"/>
    <col min="18" max="18" width="8.28515625" customWidth="1"/>
  </cols>
  <sheetData>
    <row r="1" spans="1:19" ht="23.25" customHeight="1" thickBot="1" x14ac:dyDescent="0.4">
      <c r="A1" s="83" t="s">
        <v>121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226"/>
      <c r="N1" s="226"/>
      <c r="O1" s="148"/>
      <c r="P1" s="148"/>
      <c r="Q1" s="117"/>
      <c r="R1" s="117"/>
    </row>
    <row r="2" spans="1:19" s="54" customFormat="1" ht="18.75" x14ac:dyDescent="0.3">
      <c r="A2" s="143" t="str">
        <f>' Inf Conc'!A2</f>
        <v>City of Calistoga WWTP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319"/>
      <c r="N2" s="318"/>
      <c r="O2" s="308"/>
      <c r="P2" s="144"/>
      <c r="Q2" s="315"/>
      <c r="R2" s="19"/>
      <c r="S2" s="53"/>
    </row>
    <row r="3" spans="1:19" s="54" customFormat="1" ht="19.5" thickBot="1" x14ac:dyDescent="0.35">
      <c r="A3" s="145" t="str">
        <f>' Inf Conc'!A3</f>
        <v>Warren Schenstrom, Water Systems Superintendent, 707 942 2847, wschenstrom@ci.calistoga.ca.us</v>
      </c>
      <c r="B3" s="146"/>
      <c r="C3" s="146"/>
      <c r="D3" s="146"/>
      <c r="E3" s="146"/>
      <c r="F3" s="146"/>
      <c r="G3" s="146"/>
      <c r="H3" s="146"/>
      <c r="I3" s="146"/>
      <c r="J3" s="146"/>
      <c r="K3" s="146"/>
      <c r="L3" s="147"/>
      <c r="M3" s="320"/>
      <c r="N3" s="321"/>
      <c r="O3" s="146"/>
      <c r="P3" s="147"/>
      <c r="Q3" s="322"/>
      <c r="R3" s="19"/>
      <c r="S3" s="53"/>
    </row>
    <row r="4" spans="1:19" ht="19.5" thickBot="1" x14ac:dyDescent="0.35"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</row>
    <row r="5" spans="1:19" ht="27.75" customHeight="1" x14ac:dyDescent="0.25">
      <c r="A5" s="12" t="s">
        <v>34</v>
      </c>
      <c r="B5" s="2" t="s">
        <v>0</v>
      </c>
      <c r="C5" s="341" t="s">
        <v>4</v>
      </c>
      <c r="D5" s="342"/>
      <c r="E5" s="341" t="s">
        <v>1</v>
      </c>
      <c r="F5" s="342"/>
      <c r="G5" s="341" t="s">
        <v>2</v>
      </c>
      <c r="H5" s="342"/>
      <c r="I5" s="341" t="s">
        <v>3</v>
      </c>
      <c r="J5" s="342"/>
      <c r="K5" s="341" t="s">
        <v>8</v>
      </c>
      <c r="L5" s="342"/>
      <c r="M5" s="341" t="s">
        <v>17</v>
      </c>
      <c r="N5" s="342"/>
      <c r="O5" s="341" t="s">
        <v>9</v>
      </c>
      <c r="P5" s="342"/>
      <c r="Q5" s="341" t="s">
        <v>104</v>
      </c>
      <c r="R5" s="342"/>
    </row>
    <row r="6" spans="1:19" ht="18.75" customHeight="1" x14ac:dyDescent="0.25">
      <c r="A6" s="5"/>
      <c r="B6" s="6" t="s">
        <v>33</v>
      </c>
      <c r="C6" s="1" t="s">
        <v>31</v>
      </c>
      <c r="D6" s="4" t="s">
        <v>32</v>
      </c>
      <c r="E6" s="1" t="s">
        <v>31</v>
      </c>
      <c r="F6" s="4" t="s">
        <v>32</v>
      </c>
      <c r="G6" s="1" t="s">
        <v>31</v>
      </c>
      <c r="H6" s="4" t="s">
        <v>32</v>
      </c>
      <c r="I6" s="1" t="s">
        <v>31</v>
      </c>
      <c r="J6" s="4" t="s">
        <v>32</v>
      </c>
      <c r="K6" s="1" t="s">
        <v>31</v>
      </c>
      <c r="L6" s="4" t="s">
        <v>32</v>
      </c>
      <c r="M6" s="73" t="s">
        <v>31</v>
      </c>
      <c r="N6" s="85" t="s">
        <v>32</v>
      </c>
      <c r="O6" s="73" t="s">
        <v>31</v>
      </c>
      <c r="P6" s="4" t="s">
        <v>32</v>
      </c>
      <c r="Q6" s="1" t="s">
        <v>31</v>
      </c>
      <c r="R6" s="4" t="s">
        <v>32</v>
      </c>
    </row>
    <row r="7" spans="1:19" x14ac:dyDescent="0.25">
      <c r="A7" s="142" t="str">
        <f>' Inf Conc'!A7</f>
        <v>Dry 2012</v>
      </c>
      <c r="B7" s="141">
        <f>'Inf Load'!B7</f>
        <v>41107</v>
      </c>
      <c r="C7" s="131">
        <v>0.1</v>
      </c>
      <c r="D7" s="132"/>
      <c r="E7" s="219">
        <v>0.1</v>
      </c>
      <c r="F7" s="220"/>
      <c r="G7" s="131">
        <v>0.1</v>
      </c>
      <c r="H7" s="132"/>
      <c r="I7" s="219">
        <v>0.1</v>
      </c>
      <c r="J7" s="220"/>
      <c r="K7" s="131">
        <v>0.5</v>
      </c>
      <c r="L7" s="132"/>
      <c r="M7" s="219">
        <v>0.2</v>
      </c>
      <c r="N7" s="220"/>
      <c r="O7" s="66">
        <v>6</v>
      </c>
      <c r="P7" s="132"/>
      <c r="Q7" s="133"/>
      <c r="R7" s="134"/>
    </row>
    <row r="8" spans="1:19" x14ac:dyDescent="0.25">
      <c r="A8" s="142" t="str">
        <f>' Inf Conc'!A8</f>
        <v>Wet 2012/13</v>
      </c>
      <c r="B8" s="141">
        <f>'Inf Load'!B8</f>
        <v>41255</v>
      </c>
      <c r="C8" s="131">
        <v>0.1</v>
      </c>
      <c r="D8" s="132"/>
      <c r="E8" s="219">
        <v>0.1</v>
      </c>
      <c r="F8" s="220"/>
      <c r="G8" s="131">
        <v>0.1</v>
      </c>
      <c r="H8" s="132"/>
      <c r="I8" s="219">
        <v>0.1</v>
      </c>
      <c r="J8" s="220"/>
      <c r="K8" s="131">
        <v>0.1</v>
      </c>
      <c r="L8" s="132"/>
      <c r="M8" s="219">
        <v>0.1</v>
      </c>
      <c r="N8" s="220"/>
      <c r="O8" s="66">
        <v>3</v>
      </c>
      <c r="P8" s="132"/>
      <c r="Q8" s="133"/>
      <c r="R8" s="134"/>
    </row>
    <row r="9" spans="1:19" x14ac:dyDescent="0.25">
      <c r="A9" s="142">
        <f>' Inf Conc'!A9</f>
        <v>0</v>
      </c>
      <c r="B9" s="141">
        <f>'Inf Load'!B9</f>
        <v>0</v>
      </c>
      <c r="C9" s="131"/>
      <c r="D9" s="132"/>
      <c r="E9" s="219"/>
      <c r="F9" s="220"/>
      <c r="G9" s="131"/>
      <c r="H9" s="132"/>
      <c r="I9" s="219"/>
      <c r="J9" s="220"/>
      <c r="K9" s="131"/>
      <c r="L9" s="132"/>
      <c r="M9" s="219"/>
      <c r="N9" s="220"/>
      <c r="O9" s="66"/>
      <c r="P9" s="132"/>
      <c r="Q9" s="133"/>
      <c r="R9" s="134"/>
    </row>
    <row r="10" spans="1:19" x14ac:dyDescent="0.25">
      <c r="A10" s="142">
        <f>' Inf Conc'!A10</f>
        <v>0</v>
      </c>
      <c r="B10" s="141">
        <f>'Inf Load'!B10</f>
        <v>0</v>
      </c>
      <c r="C10" s="131"/>
      <c r="D10" s="132"/>
      <c r="E10" s="219"/>
      <c r="F10" s="220"/>
      <c r="G10" s="131"/>
      <c r="H10" s="132"/>
      <c r="I10" s="219"/>
      <c r="J10" s="220"/>
      <c r="K10" s="131"/>
      <c r="L10" s="132"/>
      <c r="M10" s="219"/>
      <c r="N10" s="220"/>
      <c r="O10" s="66"/>
      <c r="P10" s="132"/>
      <c r="Q10" s="133"/>
      <c r="R10" s="134"/>
    </row>
    <row r="11" spans="1:19" x14ac:dyDescent="0.25">
      <c r="A11" s="142">
        <f>' Inf Conc'!A11</f>
        <v>0</v>
      </c>
      <c r="B11" s="141">
        <f>'Inf Load'!B11</f>
        <v>0</v>
      </c>
      <c r="C11" s="131"/>
      <c r="D11" s="132"/>
      <c r="E11" s="219"/>
      <c r="F11" s="220"/>
      <c r="G11" s="131"/>
      <c r="H11" s="132"/>
      <c r="I11" s="219"/>
      <c r="J11" s="220"/>
      <c r="K11" s="131"/>
      <c r="L11" s="132"/>
      <c r="M11" s="219"/>
      <c r="N11" s="220"/>
      <c r="O11" s="66"/>
      <c r="P11" s="132"/>
      <c r="Q11" s="133"/>
      <c r="R11" s="134"/>
    </row>
    <row r="12" spans="1:19" x14ac:dyDescent="0.25">
      <c r="A12" s="142">
        <f>' Inf Conc'!A12</f>
        <v>0</v>
      </c>
      <c r="B12" s="141">
        <f>'Inf Load'!B12</f>
        <v>0</v>
      </c>
      <c r="C12" s="131"/>
      <c r="D12" s="132"/>
      <c r="E12" s="219"/>
      <c r="F12" s="220"/>
      <c r="G12" s="131"/>
      <c r="H12" s="132"/>
      <c r="I12" s="219"/>
      <c r="J12" s="220"/>
      <c r="K12" s="131"/>
      <c r="L12" s="132"/>
      <c r="M12" s="219"/>
      <c r="N12" s="220"/>
      <c r="O12" s="66"/>
      <c r="P12" s="132"/>
      <c r="Q12" s="133"/>
      <c r="R12" s="134"/>
    </row>
    <row r="13" spans="1:19" x14ac:dyDescent="0.25">
      <c r="A13" s="142">
        <f>' Inf Conc'!A13</f>
        <v>0</v>
      </c>
      <c r="B13" s="141">
        <f>'Inf Load'!B13</f>
        <v>0</v>
      </c>
      <c r="C13" s="131"/>
      <c r="D13" s="132"/>
      <c r="E13" s="219"/>
      <c r="F13" s="220"/>
      <c r="G13" s="131"/>
      <c r="H13" s="132"/>
      <c r="I13" s="219"/>
      <c r="J13" s="220"/>
      <c r="K13" s="131"/>
      <c r="L13" s="132"/>
      <c r="M13" s="219"/>
      <c r="N13" s="220"/>
      <c r="O13" s="66"/>
      <c r="P13" s="132"/>
      <c r="Q13" s="133"/>
      <c r="R13" s="134"/>
    </row>
    <row r="14" spans="1:19" x14ac:dyDescent="0.25">
      <c r="A14" s="142">
        <f>' Inf Conc'!A14</f>
        <v>0</v>
      </c>
      <c r="B14" s="141">
        <f>'Inf Load'!B14</f>
        <v>0</v>
      </c>
      <c r="C14" s="131"/>
      <c r="D14" s="132"/>
      <c r="E14" s="219"/>
      <c r="F14" s="220"/>
      <c r="G14" s="131"/>
      <c r="H14" s="132"/>
      <c r="I14" s="219"/>
      <c r="J14" s="220"/>
      <c r="K14" s="131"/>
      <c r="L14" s="132"/>
      <c r="M14" s="219"/>
      <c r="N14" s="220"/>
      <c r="O14" s="66"/>
      <c r="P14" s="132"/>
      <c r="Q14" s="133"/>
      <c r="R14" s="134"/>
    </row>
    <row r="15" spans="1:19" x14ac:dyDescent="0.25">
      <c r="A15" s="142">
        <f>' Inf Conc'!A15</f>
        <v>0</v>
      </c>
      <c r="B15" s="141">
        <f>'Inf Load'!B15</f>
        <v>0</v>
      </c>
      <c r="C15" s="131"/>
      <c r="D15" s="132"/>
      <c r="E15" s="219"/>
      <c r="F15" s="220"/>
      <c r="G15" s="131"/>
      <c r="H15" s="132"/>
      <c r="I15" s="219"/>
      <c r="J15" s="220"/>
      <c r="K15" s="131"/>
      <c r="L15" s="132"/>
      <c r="M15" s="219"/>
      <c r="N15" s="220"/>
      <c r="O15" s="66"/>
      <c r="P15" s="132"/>
      <c r="Q15" s="133"/>
      <c r="R15" s="134"/>
    </row>
    <row r="16" spans="1:19" x14ac:dyDescent="0.25">
      <c r="A16" s="142">
        <f>' Inf Conc'!A16</f>
        <v>0</v>
      </c>
      <c r="B16" s="141">
        <f>'Inf Load'!B16</f>
        <v>0</v>
      </c>
      <c r="C16" s="131"/>
      <c r="D16" s="132"/>
      <c r="E16" s="219"/>
      <c r="F16" s="220"/>
      <c r="G16" s="131"/>
      <c r="H16" s="132"/>
      <c r="I16" s="219"/>
      <c r="J16" s="220"/>
      <c r="K16" s="131"/>
      <c r="L16" s="132"/>
      <c r="M16" s="219"/>
      <c r="N16" s="220"/>
      <c r="O16" s="66"/>
      <c r="P16" s="132"/>
      <c r="Q16" s="133"/>
      <c r="R16" s="134"/>
    </row>
    <row r="17" spans="1:18" x14ac:dyDescent="0.25">
      <c r="A17" s="142">
        <f>' Inf Conc'!A17</f>
        <v>0</v>
      </c>
      <c r="B17" s="141">
        <f>'Inf Load'!B17</f>
        <v>0</v>
      </c>
      <c r="C17" s="131"/>
      <c r="D17" s="132"/>
      <c r="E17" s="219"/>
      <c r="F17" s="220"/>
      <c r="G17" s="131"/>
      <c r="H17" s="132"/>
      <c r="I17" s="219"/>
      <c r="J17" s="220"/>
      <c r="K17" s="131"/>
      <c r="L17" s="132"/>
      <c r="M17" s="219"/>
      <c r="N17" s="220"/>
      <c r="O17" s="66"/>
      <c r="P17" s="132"/>
      <c r="Q17" s="133"/>
      <c r="R17" s="134"/>
    </row>
    <row r="18" spans="1:18" x14ac:dyDescent="0.25">
      <c r="A18" s="142">
        <f>' Inf Conc'!A18</f>
        <v>0</v>
      </c>
      <c r="B18" s="141">
        <f>'Inf Load'!B18</f>
        <v>0</v>
      </c>
      <c r="C18" s="131"/>
      <c r="D18" s="132"/>
      <c r="E18" s="133"/>
      <c r="F18" s="134"/>
      <c r="G18" s="131"/>
      <c r="H18" s="132"/>
      <c r="I18" s="133"/>
      <c r="J18" s="134"/>
      <c r="K18" s="131"/>
      <c r="L18" s="132"/>
      <c r="M18" s="133"/>
      <c r="N18" s="134"/>
      <c r="O18" s="66"/>
      <c r="P18" s="132"/>
      <c r="Q18" s="133"/>
      <c r="R18" s="134"/>
    </row>
    <row r="19" spans="1:18" x14ac:dyDescent="0.25">
      <c r="A19" s="142">
        <f>' Inf Conc'!A19</f>
        <v>0</v>
      </c>
      <c r="B19" s="141">
        <f>'Inf Load'!B19</f>
        <v>0</v>
      </c>
      <c r="C19" s="131"/>
      <c r="D19" s="132"/>
      <c r="E19" s="219"/>
      <c r="F19" s="220"/>
      <c r="G19" s="131"/>
      <c r="H19" s="132"/>
      <c r="I19" s="219"/>
      <c r="J19" s="220"/>
      <c r="K19" s="131"/>
      <c r="L19" s="132"/>
      <c r="M19" s="219"/>
      <c r="N19" s="220"/>
      <c r="O19" s="131"/>
      <c r="P19" s="132"/>
      <c r="Q19" s="133"/>
      <c r="R19" s="134"/>
    </row>
    <row r="20" spans="1:18" x14ac:dyDescent="0.25">
      <c r="A20" s="142">
        <f>' Inf Conc'!A20</f>
        <v>0</v>
      </c>
      <c r="B20" s="141">
        <f>'Inf Load'!B20</f>
        <v>0</v>
      </c>
      <c r="C20" s="131"/>
      <c r="D20" s="132"/>
      <c r="E20" s="133"/>
      <c r="F20" s="134"/>
      <c r="G20" s="131"/>
      <c r="H20" s="132"/>
      <c r="I20" s="133"/>
      <c r="J20" s="134"/>
      <c r="K20" s="131"/>
      <c r="L20" s="132"/>
      <c r="M20" s="133"/>
      <c r="N20" s="134"/>
      <c r="O20" s="131"/>
      <c r="P20" s="132"/>
      <c r="Q20" s="133"/>
      <c r="R20" s="134"/>
    </row>
    <row r="21" spans="1:18" x14ac:dyDescent="0.25">
      <c r="A21" s="142">
        <f>' Inf Conc'!A21</f>
        <v>0</v>
      </c>
      <c r="B21" s="141">
        <f>'Inf Load'!B21</f>
        <v>0</v>
      </c>
      <c r="C21" s="131"/>
      <c r="D21" s="132"/>
      <c r="E21" s="133"/>
      <c r="F21" s="134"/>
      <c r="G21" s="131"/>
      <c r="H21" s="132"/>
      <c r="I21" s="133"/>
      <c r="J21" s="134"/>
      <c r="K21" s="131"/>
      <c r="L21" s="132"/>
      <c r="M21" s="133"/>
      <c r="N21" s="134"/>
      <c r="O21" s="131"/>
      <c r="P21" s="132"/>
      <c r="Q21" s="133"/>
      <c r="R21" s="134"/>
    </row>
    <row r="22" spans="1:18" x14ac:dyDescent="0.25">
      <c r="A22" s="142">
        <f>' Inf Conc'!A22</f>
        <v>0</v>
      </c>
      <c r="B22" s="141">
        <f>'Inf Load'!B22</f>
        <v>0</v>
      </c>
      <c r="C22" s="131"/>
      <c r="D22" s="132"/>
      <c r="E22" s="133"/>
      <c r="F22" s="134"/>
      <c r="G22" s="131"/>
      <c r="H22" s="132"/>
      <c r="I22" s="133"/>
      <c r="J22" s="134"/>
      <c r="K22" s="131"/>
      <c r="L22" s="132"/>
      <c r="M22" s="133"/>
      <c r="N22" s="134"/>
      <c r="O22" s="131"/>
      <c r="P22" s="132"/>
      <c r="Q22" s="133"/>
      <c r="R22" s="134"/>
    </row>
    <row r="23" spans="1:18" x14ac:dyDescent="0.25">
      <c r="A23" s="142">
        <f>' Inf Conc'!A23</f>
        <v>0</v>
      </c>
      <c r="B23" s="141">
        <f>'Inf Load'!B23</f>
        <v>0</v>
      </c>
      <c r="C23" s="131"/>
      <c r="D23" s="132"/>
      <c r="E23" s="133"/>
      <c r="F23" s="134"/>
      <c r="G23" s="131"/>
      <c r="H23" s="132"/>
      <c r="I23" s="133"/>
      <c r="J23" s="134"/>
      <c r="K23" s="131"/>
      <c r="L23" s="132"/>
      <c r="M23" s="133"/>
      <c r="N23" s="134"/>
      <c r="O23" s="131"/>
      <c r="P23" s="132"/>
      <c r="Q23" s="133"/>
      <c r="R23" s="134"/>
    </row>
    <row r="24" spans="1:18" x14ac:dyDescent="0.25">
      <c r="A24" s="142">
        <f>' Inf Conc'!A24</f>
        <v>0</v>
      </c>
      <c r="B24" s="141">
        <f>'Inf Load'!B24</f>
        <v>0</v>
      </c>
      <c r="C24" s="131"/>
      <c r="D24" s="132"/>
      <c r="E24" s="133"/>
      <c r="F24" s="134"/>
      <c r="G24" s="131"/>
      <c r="H24" s="132"/>
      <c r="I24" s="133"/>
      <c r="J24" s="134"/>
      <c r="K24" s="131"/>
      <c r="L24" s="132"/>
      <c r="M24" s="133"/>
      <c r="N24" s="134"/>
      <c r="O24" s="131"/>
      <c r="P24" s="132"/>
      <c r="Q24" s="133"/>
      <c r="R24" s="134"/>
    </row>
    <row r="25" spans="1:18" x14ac:dyDescent="0.25">
      <c r="A25" s="142">
        <f>' Inf Conc'!A25</f>
        <v>0</v>
      </c>
      <c r="B25" s="141">
        <f>'Inf Load'!B25</f>
        <v>0</v>
      </c>
      <c r="C25" s="131"/>
      <c r="D25" s="132"/>
      <c r="E25" s="133"/>
      <c r="F25" s="134"/>
      <c r="G25" s="131"/>
      <c r="H25" s="132"/>
      <c r="I25" s="133"/>
      <c r="J25" s="134"/>
      <c r="K25" s="131"/>
      <c r="L25" s="132"/>
      <c r="M25" s="133"/>
      <c r="N25" s="134"/>
      <c r="O25" s="131"/>
      <c r="P25" s="132"/>
      <c r="Q25" s="133"/>
      <c r="R25" s="134"/>
    </row>
    <row r="26" spans="1:18" ht="15.75" thickBot="1" x14ac:dyDescent="0.3">
      <c r="A26" s="142">
        <f>' Inf Conc'!A26</f>
        <v>0</v>
      </c>
      <c r="B26" s="141">
        <f>'Inf Load'!B26</f>
        <v>0</v>
      </c>
      <c r="C26" s="138"/>
      <c r="D26" s="139"/>
      <c r="E26" s="136"/>
      <c r="F26" s="137"/>
      <c r="G26" s="138"/>
      <c r="H26" s="139"/>
      <c r="I26" s="136"/>
      <c r="J26" s="137"/>
      <c r="K26" s="138"/>
      <c r="L26" s="139"/>
      <c r="M26" s="136"/>
      <c r="N26" s="137"/>
      <c r="O26" s="138"/>
      <c r="P26" s="139"/>
      <c r="Q26" s="136"/>
      <c r="R26" s="137"/>
    </row>
    <row r="28" spans="1:18" ht="15.75" thickBot="1" x14ac:dyDescent="0.3"/>
    <row r="29" spans="1:18" x14ac:dyDescent="0.25">
      <c r="A29" s="108" t="s">
        <v>95</v>
      </c>
      <c r="B29" s="162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8"/>
    </row>
    <row r="30" spans="1:18" ht="15.75" thickBot="1" x14ac:dyDescent="0.3">
      <c r="A30" s="70" t="s">
        <v>96</v>
      </c>
      <c r="B30" s="71"/>
      <c r="C30" s="71"/>
      <c r="D30" s="71"/>
      <c r="E30" s="71"/>
      <c r="F30" s="71"/>
      <c r="G30" s="71"/>
      <c r="H30" s="71"/>
      <c r="I30" s="71"/>
      <c r="J30" s="71"/>
      <c r="K30" s="71"/>
      <c r="L30" s="71"/>
      <c r="M30" s="71"/>
      <c r="N30" s="72"/>
    </row>
  </sheetData>
  <mergeCells count="8">
    <mergeCell ref="O5:P5"/>
    <mergeCell ref="Q5:R5"/>
    <mergeCell ref="I5:J5"/>
    <mergeCell ref="C5:D5"/>
    <mergeCell ref="E5:F5"/>
    <mergeCell ref="G5:H5"/>
    <mergeCell ref="K5:L5"/>
    <mergeCell ref="M5:N5"/>
  </mergeCells>
  <phoneticPr fontId="27" type="noConversion"/>
  <conditionalFormatting sqref="E17:E26 D7:R8">
    <cfRule type="expression" dxfId="431" priority="139">
      <formula>ISTEXT(D7)</formula>
    </cfRule>
  </conditionalFormatting>
  <conditionalFormatting sqref="F17:F26">
    <cfRule type="expression" dxfId="430" priority="138">
      <formula>ISTEXT(F17)</formula>
    </cfRule>
  </conditionalFormatting>
  <conditionalFormatting sqref="G17:G26">
    <cfRule type="expression" dxfId="429" priority="137">
      <formula>ISTEXT(G17)</formula>
    </cfRule>
  </conditionalFormatting>
  <conditionalFormatting sqref="H17:H26">
    <cfRule type="expression" dxfId="428" priority="136">
      <formula>ISTEXT(H17)</formula>
    </cfRule>
  </conditionalFormatting>
  <conditionalFormatting sqref="K17:K26">
    <cfRule type="expression" dxfId="427" priority="135">
      <formula>ISTEXT(K17)</formula>
    </cfRule>
  </conditionalFormatting>
  <conditionalFormatting sqref="L17:L26">
    <cfRule type="expression" dxfId="426" priority="134">
      <formula>ISTEXT(L17)</formula>
    </cfRule>
  </conditionalFormatting>
  <conditionalFormatting sqref="M17:M26">
    <cfRule type="expression" dxfId="425" priority="133">
      <formula>ISTEXT(M17)</formula>
    </cfRule>
  </conditionalFormatting>
  <conditionalFormatting sqref="N17:N26">
    <cfRule type="expression" dxfId="424" priority="132">
      <formula>ISTEXT(N17)</formula>
    </cfRule>
  </conditionalFormatting>
  <conditionalFormatting sqref="O17:O26">
    <cfRule type="expression" dxfId="423" priority="131">
      <formula>ISTEXT(O17)</formula>
    </cfRule>
  </conditionalFormatting>
  <conditionalFormatting sqref="P17:P26">
    <cfRule type="expression" dxfId="422" priority="130">
      <formula>ISTEXT(P17)</formula>
    </cfRule>
  </conditionalFormatting>
  <conditionalFormatting sqref="Q17:Q26">
    <cfRule type="expression" dxfId="421" priority="129">
      <formula>ISTEXT(Q17)</formula>
    </cfRule>
  </conditionalFormatting>
  <conditionalFormatting sqref="R17:R26">
    <cfRule type="expression" dxfId="420" priority="128">
      <formula>ISTEXT(R17)</formula>
    </cfRule>
  </conditionalFormatting>
  <conditionalFormatting sqref="C19">
    <cfRule type="expression" dxfId="419" priority="127">
      <formula>ISTEXT(C19)</formula>
    </cfRule>
  </conditionalFormatting>
  <conditionalFormatting sqref="C18">
    <cfRule type="expression" dxfId="418" priority="141">
      <formula>ISTEXT(C18)</formula>
    </cfRule>
  </conditionalFormatting>
  <conditionalFormatting sqref="D17:D26">
    <cfRule type="expression" dxfId="417" priority="140">
      <formula>ISTEXT(D17)</formula>
    </cfRule>
  </conditionalFormatting>
  <conditionalFormatting sqref="D19">
    <cfRule type="expression" dxfId="416" priority="126">
      <formula>ISTEXT(D19)</formula>
    </cfRule>
  </conditionalFormatting>
  <conditionalFormatting sqref="E19">
    <cfRule type="expression" dxfId="415" priority="125">
      <formula>ISTEXT(E19)</formula>
    </cfRule>
  </conditionalFormatting>
  <conditionalFormatting sqref="F19">
    <cfRule type="expression" dxfId="414" priority="124">
      <formula>ISTEXT(F19)</formula>
    </cfRule>
  </conditionalFormatting>
  <conditionalFormatting sqref="G19">
    <cfRule type="expression" dxfId="413" priority="123">
      <formula>ISTEXT(G19)</formula>
    </cfRule>
  </conditionalFormatting>
  <conditionalFormatting sqref="H19">
    <cfRule type="expression" dxfId="412" priority="122">
      <formula>ISTEXT(H19)</formula>
    </cfRule>
  </conditionalFormatting>
  <conditionalFormatting sqref="K19">
    <cfRule type="expression" dxfId="411" priority="121">
      <formula>ISTEXT(K19)</formula>
    </cfRule>
  </conditionalFormatting>
  <conditionalFormatting sqref="L19">
    <cfRule type="expression" dxfId="410" priority="120">
      <formula>ISTEXT(L19)</formula>
    </cfRule>
  </conditionalFormatting>
  <conditionalFormatting sqref="M19">
    <cfRule type="expression" dxfId="409" priority="119">
      <formula>ISTEXT(M19)</formula>
    </cfRule>
  </conditionalFormatting>
  <conditionalFormatting sqref="N19">
    <cfRule type="expression" dxfId="408" priority="118">
      <formula>ISTEXT(N19)</formula>
    </cfRule>
  </conditionalFormatting>
  <conditionalFormatting sqref="O19">
    <cfRule type="expression" dxfId="407" priority="117">
      <formula>ISTEXT(O19)</formula>
    </cfRule>
  </conditionalFormatting>
  <conditionalFormatting sqref="P19">
    <cfRule type="expression" dxfId="406" priority="116">
      <formula>ISTEXT(P19)</formula>
    </cfRule>
  </conditionalFormatting>
  <conditionalFormatting sqref="Q19">
    <cfRule type="expression" dxfId="405" priority="115">
      <formula>ISTEXT(Q19)</formula>
    </cfRule>
  </conditionalFormatting>
  <conditionalFormatting sqref="R19">
    <cfRule type="expression" dxfId="404" priority="114">
      <formula>ISTEXT(R19)</formula>
    </cfRule>
  </conditionalFormatting>
  <conditionalFormatting sqref="C20">
    <cfRule type="expression" dxfId="403" priority="113">
      <formula>ISTEXT(C20)</formula>
    </cfRule>
  </conditionalFormatting>
  <conditionalFormatting sqref="D20">
    <cfRule type="expression" dxfId="402" priority="112">
      <formula>ISTEXT(D20)</formula>
    </cfRule>
  </conditionalFormatting>
  <conditionalFormatting sqref="E20">
    <cfRule type="expression" dxfId="401" priority="111">
      <formula>ISTEXT(E20)</formula>
    </cfRule>
  </conditionalFormatting>
  <conditionalFormatting sqref="F20">
    <cfRule type="expression" dxfId="400" priority="110">
      <formula>ISTEXT(F20)</formula>
    </cfRule>
  </conditionalFormatting>
  <conditionalFormatting sqref="G20">
    <cfRule type="expression" dxfId="399" priority="109">
      <formula>ISTEXT(G20)</formula>
    </cfRule>
  </conditionalFormatting>
  <conditionalFormatting sqref="H20">
    <cfRule type="expression" dxfId="398" priority="108">
      <formula>ISTEXT(H20)</formula>
    </cfRule>
  </conditionalFormatting>
  <conditionalFormatting sqref="K20">
    <cfRule type="expression" dxfId="397" priority="107">
      <formula>ISTEXT(K20)</formula>
    </cfRule>
  </conditionalFormatting>
  <conditionalFormatting sqref="L20">
    <cfRule type="expression" dxfId="396" priority="106">
      <formula>ISTEXT(L20)</formula>
    </cfRule>
  </conditionalFormatting>
  <conditionalFormatting sqref="M20">
    <cfRule type="expression" dxfId="395" priority="105">
      <formula>ISTEXT(M20)</formula>
    </cfRule>
  </conditionalFormatting>
  <conditionalFormatting sqref="N20">
    <cfRule type="expression" dxfId="394" priority="104">
      <formula>ISTEXT(N20)</formula>
    </cfRule>
  </conditionalFormatting>
  <conditionalFormatting sqref="O20">
    <cfRule type="expression" dxfId="393" priority="103">
      <formula>ISTEXT(O20)</formula>
    </cfRule>
  </conditionalFormatting>
  <conditionalFormatting sqref="P20">
    <cfRule type="expression" dxfId="392" priority="102">
      <formula>ISTEXT(P20)</formula>
    </cfRule>
  </conditionalFormatting>
  <conditionalFormatting sqref="Q20">
    <cfRule type="expression" dxfId="391" priority="101">
      <formula>ISTEXT(Q20)</formula>
    </cfRule>
  </conditionalFormatting>
  <conditionalFormatting sqref="R20">
    <cfRule type="expression" dxfId="390" priority="100">
      <formula>ISTEXT(R20)</formula>
    </cfRule>
  </conditionalFormatting>
  <conditionalFormatting sqref="C21:C26">
    <cfRule type="expression" dxfId="389" priority="99">
      <formula>ISTEXT(C21)</formula>
    </cfRule>
  </conditionalFormatting>
  <conditionalFormatting sqref="D21:D26">
    <cfRule type="expression" dxfId="388" priority="98">
      <formula>ISTEXT(D21)</formula>
    </cfRule>
  </conditionalFormatting>
  <conditionalFormatting sqref="E21:E26">
    <cfRule type="expression" dxfId="387" priority="97">
      <formula>ISTEXT(E21)</formula>
    </cfRule>
  </conditionalFormatting>
  <conditionalFormatting sqref="F21:F26">
    <cfRule type="expression" dxfId="386" priority="96">
      <formula>ISTEXT(F21)</formula>
    </cfRule>
  </conditionalFormatting>
  <conditionalFormatting sqref="G21:G26">
    <cfRule type="expression" dxfId="385" priority="95">
      <formula>ISTEXT(G21)</formula>
    </cfRule>
  </conditionalFormatting>
  <conditionalFormatting sqref="H21:H26">
    <cfRule type="expression" dxfId="384" priority="94">
      <formula>ISTEXT(H21)</formula>
    </cfRule>
  </conditionalFormatting>
  <conditionalFormatting sqref="K21:K26">
    <cfRule type="expression" dxfId="383" priority="93">
      <formula>ISTEXT(K21)</formula>
    </cfRule>
  </conditionalFormatting>
  <conditionalFormatting sqref="L21:L26">
    <cfRule type="expression" dxfId="382" priority="92">
      <formula>ISTEXT(L21)</formula>
    </cfRule>
  </conditionalFormatting>
  <conditionalFormatting sqref="M21:M26">
    <cfRule type="expression" dxfId="381" priority="91">
      <formula>ISTEXT(M21)</formula>
    </cfRule>
  </conditionalFormatting>
  <conditionalFormatting sqref="N21:N26">
    <cfRule type="expression" dxfId="380" priority="90">
      <formula>ISTEXT(N21)</formula>
    </cfRule>
  </conditionalFormatting>
  <conditionalFormatting sqref="O21:O26">
    <cfRule type="expression" dxfId="379" priority="89">
      <formula>ISTEXT(O21)</formula>
    </cfRule>
  </conditionalFormatting>
  <conditionalFormatting sqref="P21:P26">
    <cfRule type="expression" dxfId="378" priority="88">
      <formula>ISTEXT(P21)</formula>
    </cfRule>
  </conditionalFormatting>
  <conditionalFormatting sqref="Q21:Q26">
    <cfRule type="expression" dxfId="377" priority="87">
      <formula>ISTEXT(Q21)</formula>
    </cfRule>
  </conditionalFormatting>
  <conditionalFormatting sqref="R21:R26">
    <cfRule type="expression" dxfId="376" priority="86">
      <formula>ISTEXT(R21)</formula>
    </cfRule>
  </conditionalFormatting>
  <conditionalFormatting sqref="K9:K16">
    <cfRule type="expression" dxfId="375" priority="70">
      <formula>ISTEXT(K9)</formula>
    </cfRule>
  </conditionalFormatting>
  <conditionalFormatting sqref="L9:L16">
    <cfRule type="expression" dxfId="374" priority="69">
      <formula>ISTEXT(L9)</formula>
    </cfRule>
  </conditionalFormatting>
  <conditionalFormatting sqref="I17:I26">
    <cfRule type="expression" dxfId="373" priority="83">
      <formula>ISTEXT(I17)</formula>
    </cfRule>
  </conditionalFormatting>
  <conditionalFormatting sqref="J17:J26">
    <cfRule type="expression" dxfId="372" priority="82">
      <formula>ISTEXT(J17)</formula>
    </cfRule>
  </conditionalFormatting>
  <conditionalFormatting sqref="I19">
    <cfRule type="expression" dxfId="371" priority="81">
      <formula>ISTEXT(I19)</formula>
    </cfRule>
  </conditionalFormatting>
  <conditionalFormatting sqref="J19">
    <cfRule type="expression" dxfId="370" priority="80">
      <formula>ISTEXT(J19)</formula>
    </cfRule>
  </conditionalFormatting>
  <conditionalFormatting sqref="I20">
    <cfRule type="expression" dxfId="369" priority="79">
      <formula>ISTEXT(I20)</formula>
    </cfRule>
  </conditionalFormatting>
  <conditionalFormatting sqref="J20">
    <cfRule type="expression" dxfId="368" priority="78">
      <formula>ISTEXT(J20)</formula>
    </cfRule>
  </conditionalFormatting>
  <conditionalFormatting sqref="I21:I26">
    <cfRule type="expression" dxfId="367" priority="77">
      <formula>ISTEXT(I21)</formula>
    </cfRule>
  </conditionalFormatting>
  <conditionalFormatting sqref="J21:J26">
    <cfRule type="expression" dxfId="366" priority="76">
      <formula>ISTEXT(J21)</formula>
    </cfRule>
  </conditionalFormatting>
  <conditionalFormatting sqref="D9:D16">
    <cfRule type="expression" dxfId="365" priority="75">
      <formula>ISTEXT(D9)</formula>
    </cfRule>
  </conditionalFormatting>
  <conditionalFormatting sqref="E9:E16">
    <cfRule type="expression" dxfId="364" priority="74">
      <formula>ISTEXT(E9)</formula>
    </cfRule>
  </conditionalFormatting>
  <conditionalFormatting sqref="F9:F16">
    <cfRule type="expression" dxfId="363" priority="73">
      <formula>ISTEXT(F9)</formula>
    </cfRule>
  </conditionalFormatting>
  <conditionalFormatting sqref="G9:G16">
    <cfRule type="expression" dxfId="362" priority="72">
      <formula>ISTEXT(G9)</formula>
    </cfRule>
  </conditionalFormatting>
  <conditionalFormatting sqref="H9:H16">
    <cfRule type="expression" dxfId="361" priority="71">
      <formula>ISTEXT(H9)</formula>
    </cfRule>
  </conditionalFormatting>
  <conditionalFormatting sqref="M9:M16">
    <cfRule type="expression" dxfId="360" priority="68">
      <formula>ISTEXT(M9)</formula>
    </cfRule>
  </conditionalFormatting>
  <conditionalFormatting sqref="N9:N16">
    <cfRule type="expression" dxfId="359" priority="67">
      <formula>ISTEXT(N9)</formula>
    </cfRule>
  </conditionalFormatting>
  <conditionalFormatting sqref="O9:O16">
    <cfRule type="expression" dxfId="358" priority="66">
      <formula>ISTEXT(O9)</formula>
    </cfRule>
  </conditionalFormatting>
  <conditionalFormatting sqref="P9:P16">
    <cfRule type="expression" dxfId="357" priority="65">
      <formula>ISTEXT(P9)</formula>
    </cfRule>
  </conditionalFormatting>
  <conditionalFormatting sqref="Q9:Q16">
    <cfRule type="expression" dxfId="356" priority="64">
      <formula>ISTEXT(Q9)</formula>
    </cfRule>
  </conditionalFormatting>
  <conditionalFormatting sqref="R9:R16">
    <cfRule type="expression" dxfId="355" priority="63">
      <formula>ISTEXT(R9)</formula>
    </cfRule>
  </conditionalFormatting>
  <conditionalFormatting sqref="I9:I16">
    <cfRule type="expression" dxfId="354" priority="62">
      <formula>ISTEXT(I9)</formula>
    </cfRule>
  </conditionalFormatting>
  <conditionalFormatting sqref="J9:J16">
    <cfRule type="expression" dxfId="353" priority="61">
      <formula>ISTEXT(J9)</formula>
    </cfRule>
  </conditionalFormatting>
  <conditionalFormatting sqref="I17:I26">
    <cfRule type="expression" dxfId="352" priority="50">
      <formula>ISTEXT(I17)</formula>
    </cfRule>
  </conditionalFormatting>
  <conditionalFormatting sqref="J17:J26">
    <cfRule type="expression" dxfId="351" priority="49">
      <formula>ISTEXT(J17)</formula>
    </cfRule>
  </conditionalFormatting>
  <conditionalFormatting sqref="K17:K26">
    <cfRule type="expression" dxfId="350" priority="48">
      <formula>ISTEXT(K17)</formula>
    </cfRule>
  </conditionalFormatting>
  <conditionalFormatting sqref="L17:L26">
    <cfRule type="expression" dxfId="349" priority="47">
      <formula>ISTEXT(L17)</formula>
    </cfRule>
  </conditionalFormatting>
  <conditionalFormatting sqref="M17:M26">
    <cfRule type="expression" dxfId="348" priority="46">
      <formula>ISTEXT(M17)</formula>
    </cfRule>
  </conditionalFormatting>
  <conditionalFormatting sqref="N17:N26">
    <cfRule type="expression" dxfId="347" priority="45">
      <formula>ISTEXT(N17)</formula>
    </cfRule>
  </conditionalFormatting>
  <conditionalFormatting sqref="O17:O26">
    <cfRule type="expression" dxfId="346" priority="44">
      <formula>ISTEXT(O17)</formula>
    </cfRule>
  </conditionalFormatting>
  <conditionalFormatting sqref="P17:P26">
    <cfRule type="expression" dxfId="345" priority="43">
      <formula>ISTEXT(P17)</formula>
    </cfRule>
  </conditionalFormatting>
  <conditionalFormatting sqref="I19">
    <cfRule type="expression" dxfId="344" priority="42">
      <formula>ISTEXT(I19)</formula>
    </cfRule>
  </conditionalFormatting>
  <conditionalFormatting sqref="J19">
    <cfRule type="expression" dxfId="343" priority="41">
      <formula>ISTEXT(J19)</formula>
    </cfRule>
  </conditionalFormatting>
  <conditionalFormatting sqref="K19">
    <cfRule type="expression" dxfId="342" priority="40">
      <formula>ISTEXT(K19)</formula>
    </cfRule>
  </conditionalFormatting>
  <conditionalFormatting sqref="L19">
    <cfRule type="expression" dxfId="341" priority="39">
      <formula>ISTEXT(L19)</formula>
    </cfRule>
  </conditionalFormatting>
  <conditionalFormatting sqref="M19">
    <cfRule type="expression" dxfId="340" priority="38">
      <formula>ISTEXT(M19)</formula>
    </cfRule>
  </conditionalFormatting>
  <conditionalFormatting sqref="N19">
    <cfRule type="expression" dxfId="339" priority="37">
      <formula>ISTEXT(N19)</formula>
    </cfRule>
  </conditionalFormatting>
  <conditionalFormatting sqref="O19">
    <cfRule type="expression" dxfId="338" priority="36">
      <formula>ISTEXT(O19)</formula>
    </cfRule>
  </conditionalFormatting>
  <conditionalFormatting sqref="P19">
    <cfRule type="expression" dxfId="337" priority="35">
      <formula>ISTEXT(P19)</formula>
    </cfRule>
  </conditionalFormatting>
  <conditionalFormatting sqref="I20">
    <cfRule type="expression" dxfId="336" priority="34">
      <formula>ISTEXT(I20)</formula>
    </cfRule>
  </conditionalFormatting>
  <conditionalFormatting sqref="J20">
    <cfRule type="expression" dxfId="335" priority="33">
      <formula>ISTEXT(J20)</formula>
    </cfRule>
  </conditionalFormatting>
  <conditionalFormatting sqref="K20">
    <cfRule type="expression" dxfId="334" priority="32">
      <formula>ISTEXT(K20)</formula>
    </cfRule>
  </conditionalFormatting>
  <conditionalFormatting sqref="L20">
    <cfRule type="expression" dxfId="333" priority="31">
      <formula>ISTEXT(L20)</formula>
    </cfRule>
  </conditionalFormatting>
  <conditionalFormatting sqref="M20">
    <cfRule type="expression" dxfId="332" priority="30">
      <formula>ISTEXT(M20)</formula>
    </cfRule>
  </conditionalFormatting>
  <conditionalFormatting sqref="N20">
    <cfRule type="expression" dxfId="331" priority="29">
      <formula>ISTEXT(N20)</formula>
    </cfRule>
  </conditionalFormatting>
  <conditionalFormatting sqref="O20">
    <cfRule type="expression" dxfId="330" priority="28">
      <formula>ISTEXT(O20)</formula>
    </cfRule>
  </conditionalFormatting>
  <conditionalFormatting sqref="P20">
    <cfRule type="expression" dxfId="329" priority="27">
      <formula>ISTEXT(P20)</formula>
    </cfRule>
  </conditionalFormatting>
  <conditionalFormatting sqref="I21:I26">
    <cfRule type="expression" dxfId="328" priority="26">
      <formula>ISTEXT(I21)</formula>
    </cfRule>
  </conditionalFormatting>
  <conditionalFormatting sqref="J21:J26">
    <cfRule type="expression" dxfId="327" priority="25">
      <formula>ISTEXT(J21)</formula>
    </cfRule>
  </conditionalFormatting>
  <conditionalFormatting sqref="K21:K26">
    <cfRule type="expression" dxfId="326" priority="24">
      <formula>ISTEXT(K21)</formula>
    </cfRule>
  </conditionalFormatting>
  <conditionalFormatting sqref="L21:L26">
    <cfRule type="expression" dxfId="325" priority="23">
      <formula>ISTEXT(L21)</formula>
    </cfRule>
  </conditionalFormatting>
  <conditionalFormatting sqref="M21:M26">
    <cfRule type="expression" dxfId="324" priority="22">
      <formula>ISTEXT(M21)</formula>
    </cfRule>
  </conditionalFormatting>
  <conditionalFormatting sqref="N21:N26">
    <cfRule type="expression" dxfId="323" priority="21">
      <formula>ISTEXT(N21)</formula>
    </cfRule>
  </conditionalFormatting>
  <conditionalFormatting sqref="O21:O26">
    <cfRule type="expression" dxfId="322" priority="20">
      <formula>ISTEXT(O21)</formula>
    </cfRule>
  </conditionalFormatting>
  <conditionalFormatting sqref="P21:P26">
    <cfRule type="expression" dxfId="321" priority="19">
      <formula>ISTEXT(P21)</formula>
    </cfRule>
  </conditionalFormatting>
  <conditionalFormatting sqref="I9:I16">
    <cfRule type="expression" dxfId="320" priority="18">
      <formula>ISTEXT(I9)</formula>
    </cfRule>
  </conditionalFormatting>
  <conditionalFormatting sqref="J9:J16">
    <cfRule type="expression" dxfId="319" priority="17">
      <formula>ISTEXT(J9)</formula>
    </cfRule>
  </conditionalFormatting>
  <conditionalFormatting sqref="K9:K16">
    <cfRule type="expression" dxfId="318" priority="16">
      <formula>ISTEXT(K9)</formula>
    </cfRule>
  </conditionalFormatting>
  <conditionalFormatting sqref="L9:L16">
    <cfRule type="expression" dxfId="317" priority="15">
      <formula>ISTEXT(L9)</formula>
    </cfRule>
  </conditionalFormatting>
  <conditionalFormatting sqref="M9:M16">
    <cfRule type="expression" dxfId="316" priority="14">
      <formula>ISTEXT(M9)</formula>
    </cfRule>
  </conditionalFormatting>
  <conditionalFormatting sqref="N9:N16">
    <cfRule type="expression" dxfId="315" priority="13">
      <formula>ISTEXT(N9)</formula>
    </cfRule>
  </conditionalFormatting>
  <conditionalFormatting sqref="O9:O16">
    <cfRule type="expression" dxfId="314" priority="12">
      <formula>ISTEXT(O9)</formula>
    </cfRule>
  </conditionalFormatting>
  <conditionalFormatting sqref="P9:P16">
    <cfRule type="expression" dxfId="313" priority="11">
      <formula>ISTEXT(P9)</formula>
    </cfRule>
  </conditionalFormatting>
  <conditionalFormatting sqref="Q17:Q26">
    <cfRule type="expression" dxfId="312" priority="10">
      <formula>ISTEXT(Q17)</formula>
    </cfRule>
  </conditionalFormatting>
  <conditionalFormatting sqref="R17:R26">
    <cfRule type="expression" dxfId="311" priority="9">
      <formula>ISTEXT(R17)</formula>
    </cfRule>
  </conditionalFormatting>
  <conditionalFormatting sqref="Q19">
    <cfRule type="expression" dxfId="310" priority="8">
      <formula>ISTEXT(Q19)</formula>
    </cfRule>
  </conditionalFormatting>
  <conditionalFormatting sqref="R19">
    <cfRule type="expression" dxfId="309" priority="7">
      <formula>ISTEXT(R19)</formula>
    </cfRule>
  </conditionalFormatting>
  <conditionalFormatting sqref="Q20">
    <cfRule type="expression" dxfId="308" priority="6">
      <formula>ISTEXT(Q20)</formula>
    </cfRule>
  </conditionalFormatting>
  <conditionalFormatting sqref="R20">
    <cfRule type="expression" dxfId="307" priority="5">
      <formula>ISTEXT(R20)</formula>
    </cfRule>
  </conditionalFormatting>
  <conditionalFormatting sqref="Q21:Q26">
    <cfRule type="expression" dxfId="306" priority="4">
      <formula>ISTEXT(Q21)</formula>
    </cfRule>
  </conditionalFormatting>
  <conditionalFormatting sqref="R21:R26">
    <cfRule type="expression" dxfId="305" priority="3">
      <formula>ISTEXT(R21)</formula>
    </cfRule>
  </conditionalFormatting>
  <conditionalFormatting sqref="Q9:Q16">
    <cfRule type="expression" dxfId="304" priority="2">
      <formula>ISTEXT(Q9)</formula>
    </cfRule>
  </conditionalFormatting>
  <conditionalFormatting sqref="R9:R16">
    <cfRule type="expression" dxfId="303" priority="1">
      <formula>ISTEXT(R9)</formula>
    </cfRule>
  </conditionalFormatting>
  <pageMargins left="0.7" right="0.7" top="0.75" bottom="0.75" header="0.3" footer="0.3"/>
  <pageSetup scale="96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W63"/>
  <sheetViews>
    <sheetView topLeftCell="D1" zoomScaleNormal="100" workbookViewId="0">
      <selection activeCell="M33" sqref="M33"/>
    </sheetView>
  </sheetViews>
  <sheetFormatPr defaultRowHeight="15" x14ac:dyDescent="0.25"/>
  <cols>
    <col min="1" max="1" width="15.28515625" style="80" bestFit="1" customWidth="1"/>
    <col min="2" max="2" width="13" customWidth="1"/>
    <col min="3" max="18" width="6" style="80" customWidth="1"/>
    <col min="19" max="19" width="6.42578125" style="80" bestFit="1" customWidth="1"/>
    <col min="20" max="20" width="6" style="80" customWidth="1"/>
    <col min="21" max="21" width="5" style="80" customWidth="1"/>
    <col min="22" max="22" width="5.7109375" style="80" bestFit="1" customWidth="1"/>
    <col min="23" max="23" width="9.140625" style="80"/>
  </cols>
  <sheetData>
    <row r="1" spans="1:23" ht="23.25" customHeight="1" thickBot="1" x14ac:dyDescent="0.4">
      <c r="A1" s="120" t="s">
        <v>91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316"/>
      <c r="M1" s="316"/>
      <c r="N1" s="314"/>
      <c r="O1" s="314"/>
      <c r="P1" s="314"/>
      <c r="Q1" s="121"/>
      <c r="R1" s="121"/>
      <c r="S1" s="121"/>
      <c r="T1" s="121"/>
      <c r="U1" s="122"/>
      <c r="V1" s="122"/>
    </row>
    <row r="2" spans="1:23" s="44" customFormat="1" ht="18.75" x14ac:dyDescent="0.3">
      <c r="A2" s="151" t="str">
        <f>' Inf Conc'!A2</f>
        <v>City of Calistoga WWTP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307"/>
      <c r="M2" s="307"/>
      <c r="N2" s="313"/>
      <c r="O2" s="313"/>
      <c r="P2" s="317"/>
      <c r="Q2" s="123"/>
      <c r="R2" s="123"/>
      <c r="S2" s="124"/>
      <c r="T2" s="125"/>
      <c r="U2" s="125"/>
      <c r="V2" s="125"/>
      <c r="W2" s="125"/>
    </row>
    <row r="3" spans="1:23" s="44" customFormat="1" ht="19.5" thickBot="1" x14ac:dyDescent="0.35">
      <c r="A3" s="153" t="str">
        <f>' Inf Conc'!A3</f>
        <v>Warren Schenstrom, Water Systems Superintendent, 707 942 2847, wschenstrom@ci.calistoga.ca.us</v>
      </c>
      <c r="B3" s="154"/>
      <c r="C3" s="154"/>
      <c r="D3" s="154"/>
      <c r="E3" s="154"/>
      <c r="F3" s="154"/>
      <c r="G3" s="154"/>
      <c r="H3" s="154"/>
      <c r="I3" s="154"/>
      <c r="J3" s="154"/>
      <c r="K3" s="155"/>
      <c r="L3" s="311"/>
      <c r="M3" s="64"/>
      <c r="N3" s="154"/>
      <c r="O3" s="154"/>
      <c r="P3" s="155"/>
      <c r="Q3" s="123"/>
      <c r="R3" s="123"/>
      <c r="S3" s="124"/>
      <c r="T3" s="125"/>
      <c r="U3" s="125"/>
      <c r="V3" s="125"/>
      <c r="W3" s="125"/>
    </row>
    <row r="4" spans="1:23" ht="19.5" thickBot="1" x14ac:dyDescent="0.35"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</row>
    <row r="5" spans="1:23" ht="27.75" customHeight="1" x14ac:dyDescent="0.25">
      <c r="A5" s="86" t="s">
        <v>92</v>
      </c>
      <c r="B5" s="12" t="s">
        <v>0</v>
      </c>
      <c r="C5" s="345" t="s">
        <v>4</v>
      </c>
      <c r="D5" s="344"/>
      <c r="E5" s="345" t="s">
        <v>5</v>
      </c>
      <c r="F5" s="344"/>
      <c r="G5" s="345" t="s">
        <v>1</v>
      </c>
      <c r="H5" s="344"/>
      <c r="I5" s="345" t="s">
        <v>2</v>
      </c>
      <c r="J5" s="344"/>
      <c r="K5" s="345" t="s">
        <v>3</v>
      </c>
      <c r="L5" s="344"/>
      <c r="M5" s="345" t="s">
        <v>7</v>
      </c>
      <c r="N5" s="344"/>
      <c r="O5" s="345" t="s">
        <v>8</v>
      </c>
      <c r="P5" s="344"/>
      <c r="Q5" s="345" t="s">
        <v>23</v>
      </c>
      <c r="R5" s="344"/>
      <c r="S5" s="343" t="s">
        <v>17</v>
      </c>
      <c r="T5" s="344"/>
      <c r="U5" s="343" t="s">
        <v>9</v>
      </c>
      <c r="V5" s="344"/>
    </row>
    <row r="6" spans="1:23" ht="18.75" customHeight="1" x14ac:dyDescent="0.25">
      <c r="A6" s="87"/>
      <c r="B6" s="5" t="s">
        <v>33</v>
      </c>
      <c r="C6" s="127" t="s">
        <v>31</v>
      </c>
      <c r="D6" s="128" t="s">
        <v>32</v>
      </c>
      <c r="E6" s="127" t="s">
        <v>31</v>
      </c>
      <c r="F6" s="128" t="s">
        <v>32</v>
      </c>
      <c r="G6" s="127" t="s">
        <v>31</v>
      </c>
      <c r="H6" s="128" t="s">
        <v>32</v>
      </c>
      <c r="I6" s="127" t="s">
        <v>31</v>
      </c>
      <c r="J6" s="128" t="s">
        <v>32</v>
      </c>
      <c r="K6" s="127" t="s">
        <v>31</v>
      </c>
      <c r="L6" s="128" t="s">
        <v>32</v>
      </c>
      <c r="M6" s="127" t="s">
        <v>31</v>
      </c>
      <c r="N6" s="128" t="s">
        <v>32</v>
      </c>
      <c r="O6" s="127" t="s">
        <v>31</v>
      </c>
      <c r="P6" s="128" t="s">
        <v>32</v>
      </c>
      <c r="Q6" s="127" t="s">
        <v>31</v>
      </c>
      <c r="R6" s="128" t="s">
        <v>32</v>
      </c>
      <c r="S6" s="129" t="s">
        <v>31</v>
      </c>
      <c r="T6" s="130" t="s">
        <v>32</v>
      </c>
      <c r="U6" s="129" t="s">
        <v>31</v>
      </c>
      <c r="V6" s="128" t="s">
        <v>32</v>
      </c>
    </row>
    <row r="7" spans="1:23" s="44" customFormat="1" x14ac:dyDescent="0.25">
      <c r="A7" s="197" t="str">
        <f>'Eff Conc.'!A7</f>
        <v>03 2012</v>
      </c>
      <c r="B7" s="198">
        <f>'Eff Conc.'!B7</f>
        <v>41472</v>
      </c>
      <c r="C7" s="131">
        <v>0.1</v>
      </c>
      <c r="D7" s="132"/>
      <c r="E7" s="133">
        <v>0.1</v>
      </c>
      <c r="F7" s="134"/>
      <c r="G7" s="131">
        <v>0.2</v>
      </c>
      <c r="H7" s="132"/>
      <c r="I7" s="133">
        <v>0.03</v>
      </c>
      <c r="J7" s="134"/>
      <c r="K7" s="131">
        <v>0.1</v>
      </c>
      <c r="L7" s="132"/>
      <c r="M7" s="133"/>
      <c r="N7" s="135"/>
      <c r="O7" s="131">
        <v>0.5</v>
      </c>
      <c r="P7" s="132"/>
      <c r="Q7" s="133">
        <v>0.5</v>
      </c>
      <c r="R7" s="214"/>
      <c r="S7" s="216">
        <v>0.2</v>
      </c>
      <c r="T7" s="132"/>
      <c r="U7" s="131">
        <v>3</v>
      </c>
      <c r="V7" s="132"/>
      <c r="W7" s="125"/>
    </row>
    <row r="8" spans="1:23" s="44" customFormat="1" x14ac:dyDescent="0.25">
      <c r="A8" s="197" t="str">
        <f>'Eff Conc.'!A8</f>
        <v>04 2012</v>
      </c>
      <c r="B8" s="198">
        <f>'Eff Conc.'!B8</f>
        <v>41247</v>
      </c>
      <c r="C8" s="131">
        <v>0.1</v>
      </c>
      <c r="D8" s="132"/>
      <c r="E8" s="133">
        <v>0.1</v>
      </c>
      <c r="F8" s="134"/>
      <c r="G8" s="131">
        <v>0.2</v>
      </c>
      <c r="H8" s="132"/>
      <c r="I8" s="133">
        <v>0.03</v>
      </c>
      <c r="J8" s="134"/>
      <c r="K8" s="131">
        <v>0.1</v>
      </c>
      <c r="L8" s="132"/>
      <c r="M8" s="133"/>
      <c r="N8" s="135"/>
      <c r="O8" s="131">
        <v>0.01</v>
      </c>
      <c r="P8" s="132"/>
      <c r="Q8" s="133">
        <v>0.1</v>
      </c>
      <c r="R8" s="214"/>
      <c r="S8" s="216">
        <v>0.1</v>
      </c>
      <c r="T8" s="132"/>
      <c r="U8" s="131">
        <v>3</v>
      </c>
      <c r="V8" s="132"/>
      <c r="W8" s="125"/>
    </row>
    <row r="9" spans="1:23" s="44" customFormat="1" x14ac:dyDescent="0.25">
      <c r="A9" s="197" t="str">
        <f>'Eff Conc.'!A9</f>
        <v>04 2102</v>
      </c>
      <c r="B9" s="198">
        <f>'Eff Conc.'!B9</f>
        <v>41255</v>
      </c>
      <c r="C9" s="131">
        <v>0.1</v>
      </c>
      <c r="D9" s="132"/>
      <c r="E9" s="133">
        <v>0.1</v>
      </c>
      <c r="F9" s="134"/>
      <c r="G9" s="131">
        <v>0.2</v>
      </c>
      <c r="H9" s="132"/>
      <c r="I9" s="133">
        <v>0.03</v>
      </c>
      <c r="J9" s="134"/>
      <c r="K9" s="131">
        <v>0.1</v>
      </c>
      <c r="L9" s="132"/>
      <c r="M9" s="133"/>
      <c r="N9" s="135"/>
      <c r="O9" s="131">
        <v>0.01</v>
      </c>
      <c r="P9" s="132"/>
      <c r="Q9" s="133">
        <v>0.1</v>
      </c>
      <c r="R9" s="214"/>
      <c r="S9" s="216">
        <v>0.1</v>
      </c>
      <c r="T9" s="132"/>
      <c r="U9" s="131">
        <v>3</v>
      </c>
      <c r="V9" s="132"/>
      <c r="W9" s="125"/>
    </row>
    <row r="10" spans="1:23" s="44" customFormat="1" x14ac:dyDescent="0.25">
      <c r="A10" s="197" t="str">
        <f>'Eff Conc.'!A10</f>
        <v>01 2013</v>
      </c>
      <c r="B10" s="198">
        <f>'Eff Conc.'!B10</f>
        <v>41278</v>
      </c>
      <c r="C10" s="131">
        <v>0.1</v>
      </c>
      <c r="D10" s="132"/>
      <c r="E10" s="133">
        <v>0.1</v>
      </c>
      <c r="F10" s="134"/>
      <c r="G10" s="131">
        <v>0.1</v>
      </c>
      <c r="H10" s="132"/>
      <c r="I10" s="133">
        <v>0.06</v>
      </c>
      <c r="J10" s="134"/>
      <c r="K10" s="131">
        <v>0.1</v>
      </c>
      <c r="L10" s="132"/>
      <c r="M10" s="133"/>
      <c r="N10" s="135"/>
      <c r="O10" s="131">
        <v>0.1</v>
      </c>
      <c r="P10" s="132"/>
      <c r="Q10" s="133">
        <v>0.01</v>
      </c>
      <c r="R10" s="214"/>
      <c r="S10" s="216">
        <v>0.1</v>
      </c>
      <c r="T10" s="132"/>
      <c r="U10" s="131">
        <v>3</v>
      </c>
      <c r="V10" s="132"/>
      <c r="W10" s="125"/>
    </row>
    <row r="11" spans="1:23" s="44" customFormat="1" x14ac:dyDescent="0.25">
      <c r="A11" s="197" t="str">
        <f>'Eff Conc.'!A11</f>
        <v>01 2013</v>
      </c>
      <c r="B11" s="198">
        <f>'Eff Conc.'!B11</f>
        <v>41290</v>
      </c>
      <c r="C11" s="131">
        <v>0.1</v>
      </c>
      <c r="D11" s="132"/>
      <c r="E11" s="133">
        <v>0.1</v>
      </c>
      <c r="F11" s="134"/>
      <c r="G11" s="131">
        <v>0.1</v>
      </c>
      <c r="H11" s="132"/>
      <c r="I11" s="133">
        <v>0.3</v>
      </c>
      <c r="J11" s="134"/>
      <c r="K11" s="131">
        <v>0.1</v>
      </c>
      <c r="L11" s="132"/>
      <c r="M11" s="133"/>
      <c r="N11" s="135"/>
      <c r="O11" s="131">
        <v>0.1</v>
      </c>
      <c r="P11" s="132"/>
      <c r="Q11" s="133">
        <v>0.1</v>
      </c>
      <c r="R11" s="214"/>
      <c r="S11" s="216">
        <v>0.1</v>
      </c>
      <c r="T11" s="132"/>
      <c r="U11" s="131">
        <v>3</v>
      </c>
      <c r="V11" s="132"/>
      <c r="W11" s="125"/>
    </row>
    <row r="12" spans="1:23" s="44" customFormat="1" x14ac:dyDescent="0.25">
      <c r="A12" s="197">
        <f>'Eff Conc.'!A12</f>
        <v>0</v>
      </c>
      <c r="B12" s="198">
        <f>'Eff Conc.'!B12</f>
        <v>0</v>
      </c>
      <c r="C12" s="131"/>
      <c r="D12" s="132"/>
      <c r="E12" s="133"/>
      <c r="F12" s="134"/>
      <c r="G12" s="131"/>
      <c r="H12" s="132"/>
      <c r="I12" s="133"/>
      <c r="J12" s="134"/>
      <c r="K12" s="131"/>
      <c r="L12" s="132"/>
      <c r="M12" s="133"/>
      <c r="N12" s="135"/>
      <c r="O12" s="131"/>
      <c r="P12" s="132"/>
      <c r="Q12" s="133"/>
      <c r="R12" s="214"/>
      <c r="S12" s="216"/>
      <c r="T12" s="132"/>
      <c r="U12" s="131"/>
      <c r="V12" s="132"/>
      <c r="W12" s="125"/>
    </row>
    <row r="13" spans="1:23" s="44" customFormat="1" x14ac:dyDescent="0.25">
      <c r="A13" s="197">
        <f>'Eff Conc.'!A13</f>
        <v>0</v>
      </c>
      <c r="B13" s="198">
        <f>'Eff Conc.'!B13</f>
        <v>0</v>
      </c>
      <c r="C13" s="131"/>
      <c r="D13" s="132"/>
      <c r="E13" s="133"/>
      <c r="F13" s="134"/>
      <c r="G13" s="131"/>
      <c r="H13" s="132"/>
      <c r="I13" s="133"/>
      <c r="J13" s="134"/>
      <c r="K13" s="131"/>
      <c r="L13" s="132"/>
      <c r="M13" s="133"/>
      <c r="N13" s="135"/>
      <c r="O13" s="131"/>
      <c r="P13" s="132"/>
      <c r="Q13" s="133"/>
      <c r="R13" s="214"/>
      <c r="S13" s="216"/>
      <c r="T13" s="132"/>
      <c r="U13" s="131"/>
      <c r="V13" s="132"/>
      <c r="W13" s="125"/>
    </row>
    <row r="14" spans="1:23" s="44" customFormat="1" x14ac:dyDescent="0.25">
      <c r="A14" s="197">
        <f>'Eff Conc.'!A14</f>
        <v>0</v>
      </c>
      <c r="B14" s="198">
        <f>'Eff Conc.'!B14</f>
        <v>0</v>
      </c>
      <c r="C14" s="131"/>
      <c r="D14" s="132"/>
      <c r="E14" s="133"/>
      <c r="F14" s="134"/>
      <c r="G14" s="131"/>
      <c r="H14" s="132"/>
      <c r="I14" s="133"/>
      <c r="J14" s="134"/>
      <c r="K14" s="131"/>
      <c r="L14" s="132"/>
      <c r="M14" s="133"/>
      <c r="N14" s="135"/>
      <c r="O14" s="131"/>
      <c r="P14" s="132"/>
      <c r="Q14" s="133"/>
      <c r="R14" s="214"/>
      <c r="S14" s="216"/>
      <c r="T14" s="132"/>
      <c r="U14" s="131"/>
      <c r="V14" s="132"/>
      <c r="W14" s="125"/>
    </row>
    <row r="15" spans="1:23" s="44" customFormat="1" x14ac:dyDescent="0.25">
      <c r="A15" s="197">
        <f>'Eff Conc.'!A15</f>
        <v>0</v>
      </c>
      <c r="B15" s="198">
        <f>'Eff Conc.'!B15</f>
        <v>0</v>
      </c>
      <c r="C15" s="131"/>
      <c r="D15" s="132"/>
      <c r="E15" s="133"/>
      <c r="F15" s="134"/>
      <c r="G15" s="131"/>
      <c r="H15" s="132"/>
      <c r="I15" s="133"/>
      <c r="J15" s="134"/>
      <c r="K15" s="131"/>
      <c r="L15" s="132"/>
      <c r="M15" s="133"/>
      <c r="N15" s="135"/>
      <c r="O15" s="131"/>
      <c r="P15" s="132"/>
      <c r="Q15" s="133"/>
      <c r="R15" s="214"/>
      <c r="S15" s="216"/>
      <c r="T15" s="132"/>
      <c r="U15" s="131"/>
      <c r="V15" s="132"/>
      <c r="W15" s="125"/>
    </row>
    <row r="16" spans="1:23" s="44" customFormat="1" x14ac:dyDescent="0.25">
      <c r="A16" s="197">
        <f>'Eff Conc.'!A16</f>
        <v>0</v>
      </c>
      <c r="B16" s="198">
        <f>'Eff Conc.'!B16</f>
        <v>0</v>
      </c>
      <c r="C16" s="131"/>
      <c r="D16" s="132"/>
      <c r="E16" s="133"/>
      <c r="F16" s="134"/>
      <c r="G16" s="131"/>
      <c r="H16" s="132"/>
      <c r="I16" s="133"/>
      <c r="J16" s="134"/>
      <c r="K16" s="131"/>
      <c r="L16" s="132"/>
      <c r="M16" s="133"/>
      <c r="N16" s="135"/>
      <c r="O16" s="131"/>
      <c r="P16" s="132"/>
      <c r="Q16" s="133"/>
      <c r="R16" s="214"/>
      <c r="S16" s="216"/>
      <c r="T16" s="132"/>
      <c r="U16" s="131"/>
      <c r="V16" s="132"/>
      <c r="W16" s="125"/>
    </row>
    <row r="17" spans="1:23" s="44" customFormat="1" x14ac:dyDescent="0.25">
      <c r="A17" s="197">
        <f>'Eff Conc.'!A17</f>
        <v>0</v>
      </c>
      <c r="B17" s="198">
        <f>'Eff Conc.'!B17</f>
        <v>0</v>
      </c>
      <c r="C17" s="131"/>
      <c r="D17" s="132"/>
      <c r="E17" s="133"/>
      <c r="F17" s="134"/>
      <c r="G17" s="131"/>
      <c r="H17" s="132"/>
      <c r="I17" s="133"/>
      <c r="J17" s="134"/>
      <c r="K17" s="131"/>
      <c r="L17" s="132"/>
      <c r="M17" s="133"/>
      <c r="N17" s="135"/>
      <c r="O17" s="131"/>
      <c r="P17" s="132"/>
      <c r="Q17" s="133"/>
      <c r="R17" s="214"/>
      <c r="S17" s="216"/>
      <c r="T17" s="132"/>
      <c r="U17" s="131"/>
      <c r="V17" s="132"/>
      <c r="W17" s="125"/>
    </row>
    <row r="18" spans="1:23" s="44" customFormat="1" x14ac:dyDescent="0.25">
      <c r="A18" s="197">
        <f>'Eff Conc.'!A18</f>
        <v>0</v>
      </c>
      <c r="B18" s="198">
        <f>'Eff Conc.'!B18</f>
        <v>0</v>
      </c>
      <c r="C18" s="131"/>
      <c r="D18" s="132"/>
      <c r="E18" s="133"/>
      <c r="F18" s="134"/>
      <c r="G18" s="131"/>
      <c r="H18" s="132"/>
      <c r="I18" s="133"/>
      <c r="J18" s="134"/>
      <c r="K18" s="131"/>
      <c r="L18" s="132"/>
      <c r="M18" s="133"/>
      <c r="N18" s="135"/>
      <c r="O18" s="131"/>
      <c r="P18" s="132"/>
      <c r="Q18" s="133"/>
      <c r="R18" s="214"/>
      <c r="S18" s="216"/>
      <c r="T18" s="132"/>
      <c r="U18" s="131"/>
      <c r="V18" s="132"/>
      <c r="W18" s="125"/>
    </row>
    <row r="19" spans="1:23" s="44" customFormat="1" x14ac:dyDescent="0.25">
      <c r="A19" s="197">
        <f>'Eff Conc.'!A19</f>
        <v>0</v>
      </c>
      <c r="B19" s="198">
        <f>'Eff Conc.'!B19</f>
        <v>0</v>
      </c>
      <c r="C19" s="131"/>
      <c r="D19" s="132"/>
      <c r="E19" s="133"/>
      <c r="F19" s="134"/>
      <c r="G19" s="131"/>
      <c r="H19" s="132"/>
      <c r="I19" s="133"/>
      <c r="J19" s="134"/>
      <c r="K19" s="131"/>
      <c r="L19" s="132"/>
      <c r="M19" s="133"/>
      <c r="N19" s="135"/>
      <c r="O19" s="131"/>
      <c r="P19" s="132"/>
      <c r="Q19" s="133"/>
      <c r="R19" s="214"/>
      <c r="S19" s="216"/>
      <c r="T19" s="132"/>
      <c r="U19" s="131"/>
      <c r="V19" s="132"/>
      <c r="W19" s="125"/>
    </row>
    <row r="20" spans="1:23" s="44" customFormat="1" x14ac:dyDescent="0.25">
      <c r="A20" s="197">
        <f>'Eff Conc.'!A20</f>
        <v>0</v>
      </c>
      <c r="B20" s="198">
        <f>'Eff Conc.'!B20</f>
        <v>0</v>
      </c>
      <c r="C20" s="131"/>
      <c r="D20" s="132"/>
      <c r="E20" s="133"/>
      <c r="F20" s="134"/>
      <c r="G20" s="131"/>
      <c r="H20" s="132"/>
      <c r="I20" s="133"/>
      <c r="J20" s="134"/>
      <c r="K20" s="131"/>
      <c r="L20" s="132"/>
      <c r="M20" s="133"/>
      <c r="N20" s="135"/>
      <c r="O20" s="131"/>
      <c r="P20" s="132"/>
      <c r="Q20" s="133"/>
      <c r="R20" s="214"/>
      <c r="S20" s="216"/>
      <c r="T20" s="132"/>
      <c r="U20" s="131"/>
      <c r="V20" s="132"/>
      <c r="W20" s="125"/>
    </row>
    <row r="21" spans="1:23" s="44" customFormat="1" x14ac:dyDescent="0.25">
      <c r="A21" s="197">
        <f>'Eff Conc.'!A21</f>
        <v>0</v>
      </c>
      <c r="B21" s="198">
        <f>'Eff Conc.'!B21</f>
        <v>0</v>
      </c>
      <c r="C21" s="131"/>
      <c r="D21" s="132"/>
      <c r="E21" s="133"/>
      <c r="F21" s="134"/>
      <c r="G21" s="131"/>
      <c r="H21" s="132"/>
      <c r="I21" s="133"/>
      <c r="J21" s="134"/>
      <c r="K21" s="131"/>
      <c r="L21" s="132"/>
      <c r="M21" s="133"/>
      <c r="N21" s="135"/>
      <c r="O21" s="131"/>
      <c r="P21" s="132"/>
      <c r="Q21" s="133"/>
      <c r="R21" s="214"/>
      <c r="S21" s="216"/>
      <c r="T21" s="132"/>
      <c r="U21" s="131"/>
      <c r="V21" s="132"/>
      <c r="W21" s="125"/>
    </row>
    <row r="22" spans="1:23" s="44" customFormat="1" x14ac:dyDescent="0.25">
      <c r="A22" s="197">
        <f>'Eff Conc.'!A22</f>
        <v>0</v>
      </c>
      <c r="B22" s="198">
        <f>'Eff Conc.'!B22</f>
        <v>0</v>
      </c>
      <c r="C22" s="131"/>
      <c r="D22" s="132"/>
      <c r="E22" s="133"/>
      <c r="F22" s="134"/>
      <c r="G22" s="131"/>
      <c r="H22" s="132"/>
      <c r="I22" s="133"/>
      <c r="J22" s="134"/>
      <c r="K22" s="131"/>
      <c r="L22" s="132"/>
      <c r="M22" s="133"/>
      <c r="N22" s="135"/>
      <c r="O22" s="131"/>
      <c r="P22" s="132"/>
      <c r="Q22" s="133"/>
      <c r="R22" s="214"/>
      <c r="S22" s="216"/>
      <c r="T22" s="132"/>
      <c r="U22" s="131"/>
      <c r="V22" s="132"/>
      <c r="W22" s="125"/>
    </row>
    <row r="23" spans="1:23" s="44" customFormat="1" x14ac:dyDescent="0.25">
      <c r="A23" s="197">
        <f>'Eff Conc.'!A23</f>
        <v>0</v>
      </c>
      <c r="B23" s="198">
        <f>'Eff Conc.'!B23</f>
        <v>0</v>
      </c>
      <c r="C23" s="131"/>
      <c r="D23" s="132"/>
      <c r="E23" s="133"/>
      <c r="F23" s="134"/>
      <c r="G23" s="131"/>
      <c r="H23" s="132"/>
      <c r="I23" s="133"/>
      <c r="J23" s="134"/>
      <c r="K23" s="131"/>
      <c r="L23" s="132"/>
      <c r="M23" s="133"/>
      <c r="N23" s="135"/>
      <c r="O23" s="131"/>
      <c r="P23" s="132"/>
      <c r="Q23" s="133"/>
      <c r="R23" s="214"/>
      <c r="S23" s="216"/>
      <c r="T23" s="132"/>
      <c r="U23" s="131"/>
      <c r="V23" s="132"/>
      <c r="W23" s="125"/>
    </row>
    <row r="24" spans="1:23" s="44" customFormat="1" x14ac:dyDescent="0.25">
      <c r="A24" s="197">
        <f>'Eff Conc.'!A24</f>
        <v>0</v>
      </c>
      <c r="B24" s="198">
        <f>'Eff Conc.'!B24</f>
        <v>0</v>
      </c>
      <c r="C24" s="131"/>
      <c r="D24" s="132"/>
      <c r="E24" s="133"/>
      <c r="F24" s="134"/>
      <c r="G24" s="131"/>
      <c r="H24" s="132"/>
      <c r="I24" s="133"/>
      <c r="J24" s="134"/>
      <c r="K24" s="131"/>
      <c r="L24" s="132"/>
      <c r="M24" s="133"/>
      <c r="N24" s="135"/>
      <c r="O24" s="131"/>
      <c r="P24" s="132"/>
      <c r="Q24" s="133"/>
      <c r="R24" s="214"/>
      <c r="S24" s="216"/>
      <c r="T24" s="132"/>
      <c r="U24" s="131"/>
      <c r="V24" s="132"/>
      <c r="W24" s="125"/>
    </row>
    <row r="25" spans="1:23" s="44" customFormat="1" x14ac:dyDescent="0.25">
      <c r="A25" s="197">
        <f>'Eff Conc.'!A25</f>
        <v>0</v>
      </c>
      <c r="B25" s="198">
        <f>'Eff Conc.'!B25</f>
        <v>0</v>
      </c>
      <c r="C25" s="131"/>
      <c r="D25" s="132"/>
      <c r="E25" s="133"/>
      <c r="F25" s="134"/>
      <c r="G25" s="131"/>
      <c r="H25" s="132"/>
      <c r="I25" s="133"/>
      <c r="J25" s="134"/>
      <c r="K25" s="131"/>
      <c r="L25" s="132"/>
      <c r="M25" s="133"/>
      <c r="N25" s="135"/>
      <c r="O25" s="131"/>
      <c r="P25" s="132"/>
      <c r="Q25" s="133"/>
      <c r="R25" s="214"/>
      <c r="S25" s="216"/>
      <c r="T25" s="132"/>
      <c r="U25" s="131"/>
      <c r="V25" s="132"/>
      <c r="W25" s="125"/>
    </row>
    <row r="26" spans="1:23" s="44" customFormat="1" x14ac:dyDescent="0.25">
      <c r="A26" s="197">
        <f>'Eff Conc.'!A26</f>
        <v>0</v>
      </c>
      <c r="B26" s="198">
        <f>'Eff Conc.'!B26</f>
        <v>0</v>
      </c>
      <c r="C26" s="131"/>
      <c r="D26" s="132"/>
      <c r="E26" s="133"/>
      <c r="F26" s="134"/>
      <c r="G26" s="131"/>
      <c r="H26" s="132"/>
      <c r="I26" s="133"/>
      <c r="J26" s="134"/>
      <c r="K26" s="131"/>
      <c r="L26" s="132"/>
      <c r="M26" s="133"/>
      <c r="N26" s="135"/>
      <c r="O26" s="131"/>
      <c r="P26" s="132"/>
      <c r="Q26" s="133"/>
      <c r="R26" s="214"/>
      <c r="S26" s="216"/>
      <c r="T26" s="132"/>
      <c r="U26" s="131"/>
      <c r="V26" s="132"/>
      <c r="W26" s="125"/>
    </row>
    <row r="27" spans="1:23" s="44" customFormat="1" x14ac:dyDescent="0.25">
      <c r="A27" s="197">
        <f>'Eff Conc.'!A27</f>
        <v>0</v>
      </c>
      <c r="B27" s="198">
        <f>'Eff Conc.'!B27</f>
        <v>0</v>
      </c>
      <c r="C27" s="131"/>
      <c r="D27" s="132"/>
      <c r="E27" s="133"/>
      <c r="F27" s="134"/>
      <c r="G27" s="131"/>
      <c r="H27" s="132"/>
      <c r="I27" s="133"/>
      <c r="J27" s="134"/>
      <c r="K27" s="131"/>
      <c r="L27" s="132"/>
      <c r="M27" s="133"/>
      <c r="N27" s="135"/>
      <c r="O27" s="131"/>
      <c r="P27" s="132"/>
      <c r="Q27" s="133"/>
      <c r="R27" s="214"/>
      <c r="S27" s="216"/>
      <c r="T27" s="132"/>
      <c r="U27" s="131"/>
      <c r="V27" s="132"/>
      <c r="W27" s="125"/>
    </row>
    <row r="28" spans="1:23" s="44" customFormat="1" x14ac:dyDescent="0.25">
      <c r="A28" s="197">
        <f>'Eff Conc.'!A28</f>
        <v>0</v>
      </c>
      <c r="B28" s="198">
        <f>'Eff Conc.'!B28</f>
        <v>0</v>
      </c>
      <c r="C28" s="131"/>
      <c r="D28" s="132"/>
      <c r="E28" s="133"/>
      <c r="F28" s="134"/>
      <c r="G28" s="131"/>
      <c r="H28" s="132"/>
      <c r="I28" s="133"/>
      <c r="J28" s="134"/>
      <c r="K28" s="131"/>
      <c r="L28" s="132"/>
      <c r="M28" s="133"/>
      <c r="N28" s="135"/>
      <c r="O28" s="131"/>
      <c r="P28" s="132"/>
      <c r="Q28" s="133"/>
      <c r="R28" s="214"/>
      <c r="S28" s="216"/>
      <c r="T28" s="132"/>
      <c r="U28" s="131"/>
      <c r="V28" s="132"/>
      <c r="W28" s="125"/>
    </row>
    <row r="29" spans="1:23" s="44" customFormat="1" x14ac:dyDescent="0.25">
      <c r="A29" s="197">
        <f>'Eff Conc.'!A29</f>
        <v>0</v>
      </c>
      <c r="B29" s="198">
        <f>'Eff Conc.'!B29</f>
        <v>0</v>
      </c>
      <c r="C29" s="131"/>
      <c r="D29" s="132"/>
      <c r="E29" s="133"/>
      <c r="F29" s="134"/>
      <c r="G29" s="131"/>
      <c r="H29" s="132"/>
      <c r="I29" s="133"/>
      <c r="J29" s="134"/>
      <c r="K29" s="131"/>
      <c r="L29" s="132"/>
      <c r="M29" s="133"/>
      <c r="N29" s="135"/>
      <c r="O29" s="131"/>
      <c r="P29" s="132"/>
      <c r="Q29" s="133"/>
      <c r="R29" s="214"/>
      <c r="S29" s="216"/>
      <c r="T29" s="132"/>
      <c r="U29" s="131"/>
      <c r="V29" s="132"/>
      <c r="W29" s="125"/>
    </row>
    <row r="30" spans="1:23" s="44" customFormat="1" x14ac:dyDescent="0.25">
      <c r="A30" s="197">
        <f>'Eff Conc.'!A30</f>
        <v>0</v>
      </c>
      <c r="B30" s="198">
        <f>'Eff Conc.'!B30</f>
        <v>0</v>
      </c>
      <c r="C30" s="131"/>
      <c r="D30" s="132"/>
      <c r="E30" s="133"/>
      <c r="F30" s="134"/>
      <c r="G30" s="131"/>
      <c r="H30" s="132"/>
      <c r="I30" s="133"/>
      <c r="J30" s="134"/>
      <c r="K30" s="131"/>
      <c r="L30" s="132"/>
      <c r="M30" s="133"/>
      <c r="N30" s="135"/>
      <c r="O30" s="131"/>
      <c r="P30" s="132"/>
      <c r="Q30" s="133"/>
      <c r="R30" s="214"/>
      <c r="S30" s="216"/>
      <c r="T30" s="132"/>
      <c r="U30" s="131"/>
      <c r="V30" s="132"/>
      <c r="W30" s="125"/>
    </row>
    <row r="31" spans="1:23" s="44" customFormat="1" x14ac:dyDescent="0.25">
      <c r="A31" s="197">
        <f>'Eff Conc.'!A31</f>
        <v>0</v>
      </c>
      <c r="B31" s="198">
        <f>'Eff Conc.'!B31</f>
        <v>0</v>
      </c>
      <c r="C31" s="131"/>
      <c r="D31" s="132"/>
      <c r="E31" s="133"/>
      <c r="F31" s="134"/>
      <c r="G31" s="131"/>
      <c r="H31" s="132"/>
      <c r="I31" s="133"/>
      <c r="J31" s="134"/>
      <c r="K31" s="131"/>
      <c r="L31" s="132"/>
      <c r="M31" s="133"/>
      <c r="N31" s="135"/>
      <c r="O31" s="131"/>
      <c r="P31" s="132"/>
      <c r="Q31" s="133"/>
      <c r="R31" s="214"/>
      <c r="S31" s="216"/>
      <c r="T31" s="132"/>
      <c r="U31" s="131"/>
      <c r="V31" s="132"/>
      <c r="W31" s="125"/>
    </row>
    <row r="32" spans="1:23" s="44" customFormat="1" x14ac:dyDescent="0.25">
      <c r="A32" s="197">
        <f>'Eff Conc.'!A32</f>
        <v>0</v>
      </c>
      <c r="B32" s="198">
        <f>'Eff Conc.'!B32</f>
        <v>0</v>
      </c>
      <c r="C32" s="131"/>
      <c r="D32" s="132"/>
      <c r="E32" s="133"/>
      <c r="F32" s="134"/>
      <c r="G32" s="131"/>
      <c r="H32" s="132"/>
      <c r="I32" s="133"/>
      <c r="J32" s="134"/>
      <c r="K32" s="131"/>
      <c r="L32" s="132"/>
      <c r="M32" s="133"/>
      <c r="N32" s="135"/>
      <c r="O32" s="131"/>
      <c r="P32" s="132"/>
      <c r="Q32" s="133"/>
      <c r="R32" s="214"/>
      <c r="S32" s="216"/>
      <c r="T32" s="132"/>
      <c r="U32" s="131"/>
      <c r="V32" s="132"/>
      <c r="W32" s="125"/>
    </row>
    <row r="33" spans="1:23" s="44" customFormat="1" x14ac:dyDescent="0.25">
      <c r="A33" s="197">
        <f>'Eff Conc.'!A33</f>
        <v>0</v>
      </c>
      <c r="B33" s="198">
        <f>'Eff Conc.'!B33</f>
        <v>0</v>
      </c>
      <c r="C33" s="131"/>
      <c r="D33" s="132"/>
      <c r="E33" s="133"/>
      <c r="F33" s="134"/>
      <c r="G33" s="131"/>
      <c r="H33" s="132"/>
      <c r="I33" s="133"/>
      <c r="J33" s="134"/>
      <c r="K33" s="131"/>
      <c r="L33" s="132"/>
      <c r="M33" s="133"/>
      <c r="N33" s="135"/>
      <c r="O33" s="131"/>
      <c r="P33" s="132"/>
      <c r="Q33" s="133"/>
      <c r="R33" s="214"/>
      <c r="S33" s="216"/>
      <c r="T33" s="132"/>
      <c r="U33" s="131"/>
      <c r="V33" s="132"/>
      <c r="W33" s="125"/>
    </row>
    <row r="34" spans="1:23" s="44" customFormat="1" x14ac:dyDescent="0.25">
      <c r="A34" s="197">
        <f>'Eff Conc.'!A34</f>
        <v>0</v>
      </c>
      <c r="B34" s="198">
        <f>'Eff Conc.'!B34</f>
        <v>0</v>
      </c>
      <c r="C34" s="131"/>
      <c r="D34" s="132"/>
      <c r="E34" s="133"/>
      <c r="F34" s="134"/>
      <c r="G34" s="131"/>
      <c r="H34" s="132"/>
      <c r="I34" s="133"/>
      <c r="J34" s="134"/>
      <c r="K34" s="131"/>
      <c r="L34" s="132"/>
      <c r="M34" s="133"/>
      <c r="N34" s="135"/>
      <c r="O34" s="131"/>
      <c r="P34" s="132"/>
      <c r="Q34" s="133"/>
      <c r="R34" s="214"/>
      <c r="S34" s="216"/>
      <c r="T34" s="132"/>
      <c r="U34" s="131"/>
      <c r="V34" s="132"/>
      <c r="W34" s="125"/>
    </row>
    <row r="35" spans="1:23" s="44" customFormat="1" x14ac:dyDescent="0.25">
      <c r="A35" s="197">
        <f>'Eff Conc.'!A35</f>
        <v>0</v>
      </c>
      <c r="B35" s="198">
        <f>'Eff Conc.'!B35</f>
        <v>0</v>
      </c>
      <c r="C35" s="131"/>
      <c r="D35" s="132"/>
      <c r="E35" s="133"/>
      <c r="F35" s="134"/>
      <c r="G35" s="131"/>
      <c r="H35" s="132"/>
      <c r="I35" s="133"/>
      <c r="J35" s="134"/>
      <c r="K35" s="131"/>
      <c r="L35" s="132"/>
      <c r="M35" s="133"/>
      <c r="N35" s="135"/>
      <c r="O35" s="131"/>
      <c r="P35" s="132"/>
      <c r="Q35" s="133"/>
      <c r="R35" s="214"/>
      <c r="S35" s="216"/>
      <c r="T35" s="132"/>
      <c r="U35" s="131"/>
      <c r="V35" s="132"/>
      <c r="W35" s="125"/>
    </row>
    <row r="36" spans="1:23" s="44" customFormat="1" x14ac:dyDescent="0.25">
      <c r="A36" s="197">
        <f>'Eff Conc.'!A36</f>
        <v>0</v>
      </c>
      <c r="B36" s="198">
        <f>'Eff Conc.'!B36</f>
        <v>0</v>
      </c>
      <c r="C36" s="131"/>
      <c r="D36" s="132"/>
      <c r="E36" s="133"/>
      <c r="F36" s="134"/>
      <c r="G36" s="131"/>
      <c r="H36" s="132"/>
      <c r="I36" s="133"/>
      <c r="J36" s="134"/>
      <c r="K36" s="131"/>
      <c r="L36" s="132"/>
      <c r="M36" s="133"/>
      <c r="N36" s="135"/>
      <c r="O36" s="131"/>
      <c r="P36" s="132"/>
      <c r="Q36" s="133"/>
      <c r="R36" s="214"/>
      <c r="S36" s="216"/>
      <c r="T36" s="132"/>
      <c r="U36" s="131"/>
      <c r="V36" s="132"/>
      <c r="W36" s="125"/>
    </row>
    <row r="37" spans="1:23" s="44" customFormat="1" x14ac:dyDescent="0.25">
      <c r="A37" s="197">
        <f>'Eff Conc.'!A37</f>
        <v>0</v>
      </c>
      <c r="B37" s="198">
        <f>'Eff Conc.'!B37</f>
        <v>0</v>
      </c>
      <c r="C37" s="131"/>
      <c r="D37" s="132"/>
      <c r="E37" s="133"/>
      <c r="F37" s="134"/>
      <c r="G37" s="131"/>
      <c r="H37" s="132"/>
      <c r="I37" s="133"/>
      <c r="J37" s="134"/>
      <c r="K37" s="131"/>
      <c r="L37" s="132"/>
      <c r="M37" s="133"/>
      <c r="N37" s="135"/>
      <c r="O37" s="131"/>
      <c r="P37" s="132"/>
      <c r="Q37" s="133"/>
      <c r="R37" s="214"/>
      <c r="S37" s="216"/>
      <c r="T37" s="132"/>
      <c r="U37" s="131"/>
      <c r="V37" s="132"/>
      <c r="W37" s="125"/>
    </row>
    <row r="38" spans="1:23" s="44" customFormat="1" x14ac:dyDescent="0.25">
      <c r="A38" s="197">
        <f>'Eff Conc.'!A38</f>
        <v>0</v>
      </c>
      <c r="B38" s="198">
        <f>'Eff Conc.'!B38</f>
        <v>0</v>
      </c>
      <c r="C38" s="131"/>
      <c r="D38" s="132"/>
      <c r="E38" s="133"/>
      <c r="F38" s="134"/>
      <c r="G38" s="131"/>
      <c r="H38" s="132"/>
      <c r="I38" s="133"/>
      <c r="J38" s="134"/>
      <c r="K38" s="131"/>
      <c r="L38" s="132"/>
      <c r="M38" s="133"/>
      <c r="N38" s="135"/>
      <c r="O38" s="131"/>
      <c r="P38" s="132"/>
      <c r="Q38" s="133"/>
      <c r="R38" s="214"/>
      <c r="S38" s="216"/>
      <c r="T38" s="132"/>
      <c r="U38" s="131"/>
      <c r="V38" s="132"/>
      <c r="W38" s="125"/>
    </row>
    <row r="39" spans="1:23" s="44" customFormat="1" x14ac:dyDescent="0.25">
      <c r="A39" s="197">
        <f>'Eff Conc.'!A39</f>
        <v>0</v>
      </c>
      <c r="B39" s="198">
        <f>'Eff Conc.'!B39</f>
        <v>0</v>
      </c>
      <c r="C39" s="131"/>
      <c r="D39" s="132"/>
      <c r="E39" s="133"/>
      <c r="F39" s="134"/>
      <c r="G39" s="131"/>
      <c r="H39" s="132"/>
      <c r="I39" s="133"/>
      <c r="J39" s="134"/>
      <c r="K39" s="131"/>
      <c r="L39" s="132"/>
      <c r="M39" s="133"/>
      <c r="N39" s="135"/>
      <c r="O39" s="131"/>
      <c r="P39" s="132"/>
      <c r="Q39" s="133"/>
      <c r="R39" s="214"/>
      <c r="S39" s="216"/>
      <c r="T39" s="132"/>
      <c r="U39" s="131"/>
      <c r="V39" s="132"/>
      <c r="W39" s="125"/>
    </row>
    <row r="40" spans="1:23" s="44" customFormat="1" x14ac:dyDescent="0.25">
      <c r="A40" s="197">
        <f>'Eff Conc.'!A40</f>
        <v>0</v>
      </c>
      <c r="B40" s="198">
        <f>'Eff Conc.'!B40</f>
        <v>0</v>
      </c>
      <c r="C40" s="131"/>
      <c r="D40" s="132"/>
      <c r="E40" s="133"/>
      <c r="F40" s="134"/>
      <c r="G40" s="131"/>
      <c r="H40" s="132"/>
      <c r="I40" s="133"/>
      <c r="J40" s="134"/>
      <c r="K40" s="131"/>
      <c r="L40" s="132"/>
      <c r="M40" s="133"/>
      <c r="N40" s="135"/>
      <c r="O40" s="131"/>
      <c r="P40" s="132"/>
      <c r="Q40" s="133"/>
      <c r="R40" s="214"/>
      <c r="S40" s="216"/>
      <c r="T40" s="132"/>
      <c r="U40" s="131"/>
      <c r="V40" s="132"/>
      <c r="W40" s="125"/>
    </row>
    <row r="41" spans="1:23" s="44" customFormat="1" x14ac:dyDescent="0.25">
      <c r="A41" s="197">
        <f>'Eff Conc.'!A41</f>
        <v>0</v>
      </c>
      <c r="B41" s="198">
        <f>'Eff Conc.'!B41</f>
        <v>0</v>
      </c>
      <c r="C41" s="131"/>
      <c r="D41" s="132"/>
      <c r="E41" s="133"/>
      <c r="F41" s="134"/>
      <c r="G41" s="131"/>
      <c r="H41" s="132"/>
      <c r="I41" s="133"/>
      <c r="J41" s="134"/>
      <c r="K41" s="131"/>
      <c r="L41" s="132"/>
      <c r="M41" s="133"/>
      <c r="N41" s="135"/>
      <c r="O41" s="131"/>
      <c r="P41" s="132"/>
      <c r="Q41" s="133"/>
      <c r="R41" s="214"/>
      <c r="S41" s="216"/>
      <c r="T41" s="132"/>
      <c r="U41" s="131"/>
      <c r="V41" s="132"/>
      <c r="W41" s="125"/>
    </row>
    <row r="42" spans="1:23" s="44" customFormat="1" x14ac:dyDescent="0.25">
      <c r="A42" s="197">
        <f>'Eff Conc.'!A42</f>
        <v>0</v>
      </c>
      <c r="B42" s="198">
        <f>'Eff Conc.'!B42</f>
        <v>0</v>
      </c>
      <c r="C42" s="131"/>
      <c r="D42" s="132"/>
      <c r="E42" s="133"/>
      <c r="F42" s="134"/>
      <c r="G42" s="131"/>
      <c r="H42" s="132"/>
      <c r="I42" s="133"/>
      <c r="J42" s="134"/>
      <c r="K42" s="131"/>
      <c r="L42" s="132"/>
      <c r="M42" s="133"/>
      <c r="N42" s="135"/>
      <c r="O42" s="131"/>
      <c r="P42" s="132"/>
      <c r="Q42" s="133"/>
      <c r="R42" s="214"/>
      <c r="S42" s="216"/>
      <c r="T42" s="132"/>
      <c r="U42" s="131"/>
      <c r="V42" s="132"/>
      <c r="W42" s="125"/>
    </row>
    <row r="43" spans="1:23" s="44" customFormat="1" x14ac:dyDescent="0.25">
      <c r="A43" s="197">
        <f>'Eff Conc.'!A43</f>
        <v>0</v>
      </c>
      <c r="B43" s="198">
        <f>'Eff Conc.'!B43</f>
        <v>0</v>
      </c>
      <c r="C43" s="131"/>
      <c r="D43" s="132"/>
      <c r="E43" s="133"/>
      <c r="F43" s="134"/>
      <c r="G43" s="131"/>
      <c r="H43" s="132"/>
      <c r="I43" s="133"/>
      <c r="J43" s="134"/>
      <c r="K43" s="131"/>
      <c r="L43" s="132"/>
      <c r="M43" s="133"/>
      <c r="N43" s="135"/>
      <c r="O43" s="131"/>
      <c r="P43" s="132"/>
      <c r="Q43" s="133"/>
      <c r="R43" s="214"/>
      <c r="S43" s="216"/>
      <c r="T43" s="132"/>
      <c r="U43" s="131"/>
      <c r="V43" s="132"/>
      <c r="W43" s="125"/>
    </row>
    <row r="44" spans="1:23" s="44" customFormat="1" x14ac:dyDescent="0.25">
      <c r="A44" s="197">
        <f>'Eff Conc.'!A44</f>
        <v>0</v>
      </c>
      <c r="B44" s="198">
        <f>'Eff Conc.'!B44</f>
        <v>0</v>
      </c>
      <c r="C44" s="131"/>
      <c r="D44" s="132"/>
      <c r="E44" s="133"/>
      <c r="F44" s="134"/>
      <c r="G44" s="131"/>
      <c r="H44" s="132"/>
      <c r="I44" s="133"/>
      <c r="J44" s="134"/>
      <c r="K44" s="131"/>
      <c r="L44" s="132"/>
      <c r="M44" s="133"/>
      <c r="N44" s="135"/>
      <c r="O44" s="131"/>
      <c r="P44" s="132"/>
      <c r="Q44" s="133"/>
      <c r="R44" s="214"/>
      <c r="S44" s="216"/>
      <c r="T44" s="132"/>
      <c r="U44" s="131"/>
      <c r="V44" s="132"/>
      <c r="W44" s="125"/>
    </row>
    <row r="45" spans="1:23" s="44" customFormat="1" x14ac:dyDescent="0.25">
      <c r="A45" s="197">
        <f>'Eff Conc.'!A45</f>
        <v>0</v>
      </c>
      <c r="B45" s="198">
        <f>'Eff Conc.'!B45</f>
        <v>0</v>
      </c>
      <c r="C45" s="131"/>
      <c r="D45" s="132"/>
      <c r="E45" s="133"/>
      <c r="F45" s="134"/>
      <c r="G45" s="131"/>
      <c r="H45" s="132"/>
      <c r="I45" s="133"/>
      <c r="J45" s="134"/>
      <c r="K45" s="131"/>
      <c r="L45" s="132"/>
      <c r="M45" s="133"/>
      <c r="N45" s="135"/>
      <c r="O45" s="131"/>
      <c r="P45" s="132"/>
      <c r="Q45" s="133"/>
      <c r="R45" s="214"/>
      <c r="S45" s="216"/>
      <c r="T45" s="132"/>
      <c r="U45" s="131"/>
      <c r="V45" s="132"/>
      <c r="W45" s="125"/>
    </row>
    <row r="46" spans="1:23" s="44" customFormat="1" x14ac:dyDescent="0.25">
      <c r="A46" s="197">
        <f>'Eff Conc.'!A46</f>
        <v>0</v>
      </c>
      <c r="B46" s="198">
        <f>'Eff Conc.'!B46</f>
        <v>0</v>
      </c>
      <c r="C46" s="131"/>
      <c r="D46" s="132"/>
      <c r="E46" s="133"/>
      <c r="F46" s="134"/>
      <c r="G46" s="131"/>
      <c r="H46" s="132"/>
      <c r="I46" s="133"/>
      <c r="J46" s="134"/>
      <c r="K46" s="131"/>
      <c r="L46" s="132"/>
      <c r="M46" s="133"/>
      <c r="N46" s="135"/>
      <c r="O46" s="131"/>
      <c r="P46" s="132"/>
      <c r="Q46" s="133"/>
      <c r="R46" s="214"/>
      <c r="S46" s="216"/>
      <c r="T46" s="132"/>
      <c r="U46" s="131"/>
      <c r="V46" s="132"/>
      <c r="W46" s="125"/>
    </row>
    <row r="47" spans="1:23" s="44" customFormat="1" x14ac:dyDescent="0.25">
      <c r="A47" s="197">
        <f>'Eff Conc.'!A47</f>
        <v>0</v>
      </c>
      <c r="B47" s="198">
        <f>'Eff Conc.'!B47</f>
        <v>0</v>
      </c>
      <c r="C47" s="131"/>
      <c r="D47" s="132"/>
      <c r="E47" s="133"/>
      <c r="F47" s="134"/>
      <c r="G47" s="131"/>
      <c r="H47" s="132"/>
      <c r="I47" s="133"/>
      <c r="J47" s="134"/>
      <c r="K47" s="131"/>
      <c r="L47" s="132"/>
      <c r="M47" s="133"/>
      <c r="N47" s="135"/>
      <c r="O47" s="131"/>
      <c r="P47" s="132"/>
      <c r="Q47" s="133"/>
      <c r="R47" s="214"/>
      <c r="S47" s="216"/>
      <c r="T47" s="132"/>
      <c r="U47" s="131"/>
      <c r="V47" s="132"/>
      <c r="W47" s="125"/>
    </row>
    <row r="48" spans="1:23" s="44" customFormat="1" x14ac:dyDescent="0.25">
      <c r="A48" s="197">
        <f>'Eff Conc.'!A48</f>
        <v>0</v>
      </c>
      <c r="B48" s="198">
        <f>'Eff Conc.'!B48</f>
        <v>0</v>
      </c>
      <c r="C48" s="131"/>
      <c r="D48" s="132"/>
      <c r="E48" s="133"/>
      <c r="F48" s="134"/>
      <c r="G48" s="131"/>
      <c r="H48" s="132"/>
      <c r="I48" s="133"/>
      <c r="J48" s="134"/>
      <c r="K48" s="131"/>
      <c r="L48" s="132"/>
      <c r="M48" s="133"/>
      <c r="N48" s="135"/>
      <c r="O48" s="131"/>
      <c r="P48" s="132"/>
      <c r="Q48" s="133"/>
      <c r="R48" s="214"/>
      <c r="S48" s="216"/>
      <c r="T48" s="132"/>
      <c r="U48" s="131"/>
      <c r="V48" s="132"/>
      <c r="W48" s="125"/>
    </row>
    <row r="49" spans="1:23" s="44" customFormat="1" x14ac:dyDescent="0.25">
      <c r="A49" s="197">
        <f>'Eff Conc.'!A49</f>
        <v>0</v>
      </c>
      <c r="B49" s="198">
        <f>'Eff Conc.'!B49</f>
        <v>0</v>
      </c>
      <c r="C49" s="131"/>
      <c r="D49" s="132"/>
      <c r="E49" s="133"/>
      <c r="F49" s="134"/>
      <c r="G49" s="131"/>
      <c r="H49" s="132"/>
      <c r="I49" s="133"/>
      <c r="J49" s="134"/>
      <c r="K49" s="131"/>
      <c r="L49" s="132"/>
      <c r="M49" s="133"/>
      <c r="N49" s="135"/>
      <c r="O49" s="131"/>
      <c r="P49" s="132"/>
      <c r="Q49" s="133"/>
      <c r="R49" s="214"/>
      <c r="S49" s="216"/>
      <c r="T49" s="132"/>
      <c r="U49" s="131"/>
      <c r="V49" s="132"/>
      <c r="W49" s="125"/>
    </row>
    <row r="50" spans="1:23" s="44" customFormat="1" x14ac:dyDescent="0.25">
      <c r="A50" s="197">
        <f>'Eff Conc.'!A50</f>
        <v>0</v>
      </c>
      <c r="B50" s="198">
        <f>'Eff Conc.'!B50</f>
        <v>0</v>
      </c>
      <c r="C50" s="131"/>
      <c r="D50" s="132"/>
      <c r="E50" s="133"/>
      <c r="F50" s="134"/>
      <c r="G50" s="131"/>
      <c r="H50" s="132"/>
      <c r="I50" s="133"/>
      <c r="J50" s="134"/>
      <c r="K50" s="131"/>
      <c r="L50" s="132"/>
      <c r="M50" s="133"/>
      <c r="N50" s="135"/>
      <c r="O50" s="131"/>
      <c r="P50" s="132"/>
      <c r="Q50" s="133"/>
      <c r="R50" s="214"/>
      <c r="S50" s="216"/>
      <c r="T50" s="132"/>
      <c r="U50" s="131"/>
      <c r="V50" s="132"/>
      <c r="W50" s="125"/>
    </row>
    <row r="51" spans="1:23" s="44" customFormat="1" x14ac:dyDescent="0.25">
      <c r="A51" s="197">
        <f>'Eff Conc.'!A51</f>
        <v>0</v>
      </c>
      <c r="B51" s="198">
        <f>'Eff Conc.'!B51</f>
        <v>0</v>
      </c>
      <c r="C51" s="131"/>
      <c r="D51" s="132"/>
      <c r="E51" s="133"/>
      <c r="F51" s="134"/>
      <c r="G51" s="131"/>
      <c r="H51" s="132"/>
      <c r="I51" s="133"/>
      <c r="J51" s="134"/>
      <c r="K51" s="131"/>
      <c r="L51" s="132"/>
      <c r="M51" s="133"/>
      <c r="N51" s="135"/>
      <c r="O51" s="131"/>
      <c r="P51" s="132"/>
      <c r="Q51" s="133"/>
      <c r="R51" s="214"/>
      <c r="S51" s="216"/>
      <c r="T51" s="132"/>
      <c r="U51" s="131"/>
      <c r="V51" s="132"/>
      <c r="W51" s="125"/>
    </row>
    <row r="52" spans="1:23" s="44" customFormat="1" x14ac:dyDescent="0.25">
      <c r="A52" s="197">
        <f>'Eff Conc.'!A52</f>
        <v>0</v>
      </c>
      <c r="B52" s="198">
        <f>'Eff Conc.'!B52</f>
        <v>0</v>
      </c>
      <c r="C52" s="131"/>
      <c r="D52" s="132"/>
      <c r="E52" s="133"/>
      <c r="F52" s="134"/>
      <c r="G52" s="131"/>
      <c r="H52" s="132"/>
      <c r="I52" s="133"/>
      <c r="J52" s="134"/>
      <c r="K52" s="131"/>
      <c r="L52" s="132"/>
      <c r="M52" s="133"/>
      <c r="N52" s="135"/>
      <c r="O52" s="131"/>
      <c r="P52" s="132"/>
      <c r="Q52" s="133"/>
      <c r="R52" s="214"/>
      <c r="S52" s="216"/>
      <c r="T52" s="132"/>
      <c r="U52" s="131"/>
      <c r="V52" s="132"/>
      <c r="W52" s="125"/>
    </row>
    <row r="53" spans="1:23" s="44" customFormat="1" x14ac:dyDescent="0.25">
      <c r="A53" s="197">
        <f>'Eff Conc.'!A53</f>
        <v>0</v>
      </c>
      <c r="B53" s="198">
        <f>'Eff Conc.'!B53</f>
        <v>0</v>
      </c>
      <c r="C53" s="131"/>
      <c r="D53" s="132"/>
      <c r="E53" s="133"/>
      <c r="F53" s="134"/>
      <c r="G53" s="131"/>
      <c r="H53" s="132"/>
      <c r="I53" s="133"/>
      <c r="J53" s="134"/>
      <c r="K53" s="131"/>
      <c r="L53" s="132"/>
      <c r="M53" s="133"/>
      <c r="N53" s="135"/>
      <c r="O53" s="131"/>
      <c r="P53" s="132"/>
      <c r="Q53" s="133"/>
      <c r="R53" s="214"/>
      <c r="S53" s="216"/>
      <c r="T53" s="132"/>
      <c r="U53" s="131"/>
      <c r="V53" s="132"/>
      <c r="W53" s="125"/>
    </row>
    <row r="54" spans="1:23" s="44" customFormat="1" x14ac:dyDescent="0.25">
      <c r="A54" s="197">
        <f>'Eff Conc.'!A54</f>
        <v>0</v>
      </c>
      <c r="B54" s="198">
        <f>'Eff Conc.'!B54</f>
        <v>0</v>
      </c>
      <c r="C54" s="131"/>
      <c r="D54" s="132"/>
      <c r="E54" s="133"/>
      <c r="F54" s="134"/>
      <c r="G54" s="131"/>
      <c r="H54" s="132"/>
      <c r="I54" s="133"/>
      <c r="J54" s="134"/>
      <c r="K54" s="131"/>
      <c r="L54" s="132"/>
      <c r="M54" s="133"/>
      <c r="N54" s="135"/>
      <c r="O54" s="131"/>
      <c r="P54" s="132"/>
      <c r="Q54" s="133"/>
      <c r="R54" s="214"/>
      <c r="S54" s="216"/>
      <c r="T54" s="132"/>
      <c r="U54" s="131"/>
      <c r="V54" s="132"/>
      <c r="W54" s="125"/>
    </row>
    <row r="55" spans="1:23" s="44" customFormat="1" x14ac:dyDescent="0.25">
      <c r="A55" s="197">
        <f>'Eff Conc.'!A55</f>
        <v>0</v>
      </c>
      <c r="B55" s="198">
        <f>'Eff Conc.'!B55</f>
        <v>0</v>
      </c>
      <c r="C55" s="131"/>
      <c r="D55" s="132"/>
      <c r="E55" s="133"/>
      <c r="F55" s="134"/>
      <c r="G55" s="131"/>
      <c r="H55" s="132"/>
      <c r="I55" s="133"/>
      <c r="J55" s="134"/>
      <c r="K55" s="131"/>
      <c r="L55" s="132"/>
      <c r="M55" s="133"/>
      <c r="N55" s="135"/>
      <c r="O55" s="131"/>
      <c r="P55" s="132"/>
      <c r="Q55" s="133"/>
      <c r="R55" s="214"/>
      <c r="S55" s="216"/>
      <c r="T55" s="132"/>
      <c r="U55" s="131"/>
      <c r="V55" s="132"/>
      <c r="W55" s="125"/>
    </row>
    <row r="56" spans="1:23" s="44" customFormat="1" x14ac:dyDescent="0.25">
      <c r="A56" s="197">
        <f>'Eff Conc.'!A56</f>
        <v>0</v>
      </c>
      <c r="B56" s="198">
        <f>'Eff Conc.'!B56</f>
        <v>0</v>
      </c>
      <c r="C56" s="131"/>
      <c r="D56" s="132"/>
      <c r="E56" s="133"/>
      <c r="F56" s="134"/>
      <c r="G56" s="131"/>
      <c r="H56" s="132"/>
      <c r="I56" s="133"/>
      <c r="J56" s="134"/>
      <c r="K56" s="131"/>
      <c r="L56" s="132"/>
      <c r="M56" s="133"/>
      <c r="N56" s="135"/>
      <c r="O56" s="131"/>
      <c r="P56" s="132"/>
      <c r="Q56" s="133"/>
      <c r="R56" s="214"/>
      <c r="S56" s="216"/>
      <c r="T56" s="132"/>
      <c r="U56" s="131"/>
      <c r="V56" s="132"/>
      <c r="W56" s="125"/>
    </row>
    <row r="57" spans="1:23" s="44" customFormat="1" x14ac:dyDescent="0.25">
      <c r="A57" s="197">
        <f>'Eff Conc.'!A57</f>
        <v>0</v>
      </c>
      <c r="B57" s="198">
        <f>'Eff Conc.'!B57</f>
        <v>0</v>
      </c>
      <c r="C57" s="131"/>
      <c r="D57" s="132"/>
      <c r="E57" s="133"/>
      <c r="F57" s="134"/>
      <c r="G57" s="131"/>
      <c r="H57" s="132"/>
      <c r="I57" s="133"/>
      <c r="J57" s="134"/>
      <c r="K57" s="131"/>
      <c r="L57" s="132"/>
      <c r="M57" s="133"/>
      <c r="N57" s="135"/>
      <c r="O57" s="131"/>
      <c r="P57" s="132"/>
      <c r="Q57" s="133"/>
      <c r="R57" s="214"/>
      <c r="S57" s="216"/>
      <c r="T57" s="132"/>
      <c r="U57" s="131"/>
      <c r="V57" s="132"/>
      <c r="W57" s="125"/>
    </row>
    <row r="58" spans="1:23" s="44" customFormat="1" x14ac:dyDescent="0.25">
      <c r="A58" s="197">
        <f>'Eff Conc.'!A58</f>
        <v>0</v>
      </c>
      <c r="B58" s="198">
        <f>'Eff Conc.'!B58</f>
        <v>0</v>
      </c>
      <c r="C58" s="131"/>
      <c r="D58" s="132"/>
      <c r="E58" s="133"/>
      <c r="F58" s="134"/>
      <c r="G58" s="131"/>
      <c r="H58" s="132"/>
      <c r="I58" s="133"/>
      <c r="J58" s="134"/>
      <c r="K58" s="131"/>
      <c r="L58" s="132"/>
      <c r="M58" s="133"/>
      <c r="N58" s="135"/>
      <c r="O58" s="131"/>
      <c r="P58" s="132"/>
      <c r="Q58" s="133"/>
      <c r="R58" s="214"/>
      <c r="S58" s="216"/>
      <c r="T58" s="132"/>
      <c r="U58" s="131"/>
      <c r="V58" s="132"/>
      <c r="W58" s="125"/>
    </row>
    <row r="59" spans="1:23" s="44" customFormat="1" ht="15.75" thickBot="1" x14ac:dyDescent="0.3">
      <c r="A59" s="199">
        <f>'Eff Conc.'!A59</f>
        <v>0</v>
      </c>
      <c r="B59" s="200">
        <f>'Eff Conc.'!B59</f>
        <v>0</v>
      </c>
      <c r="C59" s="138"/>
      <c r="D59" s="139"/>
      <c r="E59" s="136"/>
      <c r="F59" s="137"/>
      <c r="G59" s="138"/>
      <c r="H59" s="139"/>
      <c r="I59" s="136"/>
      <c r="J59" s="137"/>
      <c r="K59" s="138"/>
      <c r="L59" s="139"/>
      <c r="M59" s="136"/>
      <c r="N59" s="140"/>
      <c r="O59" s="138"/>
      <c r="P59" s="139"/>
      <c r="Q59" s="136"/>
      <c r="R59" s="215"/>
      <c r="S59" s="217"/>
      <c r="T59" s="139"/>
      <c r="U59" s="138"/>
      <c r="V59" s="139"/>
      <c r="W59" s="125"/>
    </row>
    <row r="60" spans="1:23" ht="10.5" customHeight="1" x14ac:dyDescent="0.25"/>
    <row r="61" spans="1:23" ht="10.5" customHeight="1" thickBot="1" x14ac:dyDescent="0.3"/>
    <row r="62" spans="1:23" x14ac:dyDescent="0.25">
      <c r="A62" s="108" t="s">
        <v>105</v>
      </c>
      <c r="B62" s="162"/>
      <c r="C62" s="67"/>
      <c r="D62" s="67"/>
      <c r="E62" s="67"/>
      <c r="F62" s="67"/>
      <c r="G62" s="67"/>
      <c r="H62" s="67"/>
      <c r="I62" s="67"/>
      <c r="J62" s="67"/>
      <c r="K62" s="67"/>
      <c r="L62" s="67"/>
      <c r="M62" s="67"/>
      <c r="N62" s="68"/>
      <c r="O62"/>
      <c r="P62"/>
      <c r="Q62"/>
      <c r="R62"/>
      <c r="S62"/>
      <c r="T62"/>
      <c r="U62"/>
      <c r="V62"/>
      <c r="W62"/>
    </row>
    <row r="63" spans="1:23" ht="15.75" thickBot="1" x14ac:dyDescent="0.3">
      <c r="A63" s="70" t="s">
        <v>96</v>
      </c>
      <c r="B63" s="71"/>
      <c r="C63" s="71"/>
      <c r="D63" s="71"/>
      <c r="E63" s="71"/>
      <c r="F63" s="71"/>
      <c r="G63" s="71"/>
      <c r="H63" s="71"/>
      <c r="I63" s="71"/>
      <c r="J63" s="71"/>
      <c r="K63" s="71"/>
      <c r="L63" s="71"/>
      <c r="M63" s="71"/>
      <c r="N63" s="72"/>
      <c r="O63"/>
      <c r="P63"/>
      <c r="Q63"/>
      <c r="R63"/>
      <c r="S63"/>
      <c r="T63"/>
      <c r="U63"/>
      <c r="V63"/>
      <c r="W63"/>
    </row>
  </sheetData>
  <mergeCells count="10">
    <mergeCell ref="C5:D5"/>
    <mergeCell ref="E5:F5"/>
    <mergeCell ref="G5:H5"/>
    <mergeCell ref="I5:J5"/>
    <mergeCell ref="K5:L5"/>
    <mergeCell ref="S5:T5"/>
    <mergeCell ref="U5:V5"/>
    <mergeCell ref="M5:N5"/>
    <mergeCell ref="O5:P5"/>
    <mergeCell ref="Q5:R5"/>
  </mergeCells>
  <phoneticPr fontId="27" type="noConversion"/>
  <conditionalFormatting sqref="C7">
    <cfRule type="expression" dxfId="302" priority="500">
      <formula>ISTEXT(C7)</formula>
    </cfRule>
  </conditionalFormatting>
  <conditionalFormatting sqref="D7">
    <cfRule type="expression" dxfId="301" priority="499">
      <formula>ISTEXT(D7)</formula>
    </cfRule>
  </conditionalFormatting>
  <conditionalFormatting sqref="E7">
    <cfRule type="expression" dxfId="300" priority="498">
      <formula>ISTEXT(E7)</formula>
    </cfRule>
  </conditionalFormatting>
  <conditionalFormatting sqref="F7">
    <cfRule type="expression" dxfId="299" priority="497">
      <formula>ISTEXT(F7)</formula>
    </cfRule>
  </conditionalFormatting>
  <conditionalFormatting sqref="G7">
    <cfRule type="expression" dxfId="298" priority="496">
      <formula>ISTEXT(G7)</formula>
    </cfRule>
  </conditionalFormatting>
  <conditionalFormatting sqref="H7">
    <cfRule type="expression" dxfId="297" priority="495">
      <formula>ISTEXT(H7)</formula>
    </cfRule>
  </conditionalFormatting>
  <conditionalFormatting sqref="I7">
    <cfRule type="expression" dxfId="296" priority="494">
      <formula>ISTEXT(I7)</formula>
    </cfRule>
  </conditionalFormatting>
  <conditionalFormatting sqref="J7">
    <cfRule type="expression" dxfId="295" priority="493">
      <formula>ISTEXT(J7)</formula>
    </cfRule>
  </conditionalFormatting>
  <conditionalFormatting sqref="K7">
    <cfRule type="expression" dxfId="294" priority="492">
      <formula>ISTEXT(K7)</formula>
    </cfRule>
  </conditionalFormatting>
  <conditionalFormatting sqref="L7">
    <cfRule type="expression" dxfId="293" priority="491">
      <formula>ISTEXT(L7)</formula>
    </cfRule>
  </conditionalFormatting>
  <conditionalFormatting sqref="U7">
    <cfRule type="expression" dxfId="292" priority="484">
      <formula>ISTEXT(U7)</formula>
    </cfRule>
  </conditionalFormatting>
  <conditionalFormatting sqref="V7">
    <cfRule type="expression" dxfId="291" priority="483">
      <formula>ISTEXT(V7)</formula>
    </cfRule>
  </conditionalFormatting>
  <conditionalFormatting sqref="C8">
    <cfRule type="expression" dxfId="290" priority="482">
      <formula>ISTEXT(C8)</formula>
    </cfRule>
  </conditionalFormatting>
  <conditionalFormatting sqref="D8">
    <cfRule type="expression" dxfId="289" priority="481">
      <formula>ISTEXT(D8)</formula>
    </cfRule>
  </conditionalFormatting>
  <conditionalFormatting sqref="E8:N8 U8:V8">
    <cfRule type="expression" dxfId="288" priority="480">
      <formula>ISTEXT(E8)</formula>
    </cfRule>
  </conditionalFormatting>
  <conditionalFormatting sqref="C9">
    <cfRule type="expression" dxfId="287" priority="479">
      <formula>ISTEXT(C9)</formula>
    </cfRule>
  </conditionalFormatting>
  <conditionalFormatting sqref="D9">
    <cfRule type="expression" dxfId="286" priority="478">
      <formula>ISTEXT(D9)</formula>
    </cfRule>
  </conditionalFormatting>
  <conditionalFormatting sqref="E9">
    <cfRule type="expression" dxfId="285" priority="477">
      <formula>ISTEXT(E9)</formula>
    </cfRule>
  </conditionalFormatting>
  <conditionalFormatting sqref="F9">
    <cfRule type="expression" dxfId="284" priority="476">
      <formula>ISTEXT(F9)</formula>
    </cfRule>
  </conditionalFormatting>
  <conditionalFormatting sqref="G9">
    <cfRule type="expression" dxfId="283" priority="475">
      <formula>ISTEXT(G9)</formula>
    </cfRule>
  </conditionalFormatting>
  <conditionalFormatting sqref="H9">
    <cfRule type="expression" dxfId="282" priority="474">
      <formula>ISTEXT(H9)</formula>
    </cfRule>
  </conditionalFormatting>
  <conditionalFormatting sqref="I9">
    <cfRule type="expression" dxfId="281" priority="473">
      <formula>ISTEXT(I9)</formula>
    </cfRule>
  </conditionalFormatting>
  <conditionalFormatting sqref="J9">
    <cfRule type="expression" dxfId="280" priority="472">
      <formula>ISTEXT(J9)</formula>
    </cfRule>
  </conditionalFormatting>
  <conditionalFormatting sqref="K9">
    <cfRule type="expression" dxfId="279" priority="471">
      <formula>ISTEXT(K9)</formula>
    </cfRule>
  </conditionalFormatting>
  <conditionalFormatting sqref="L9">
    <cfRule type="expression" dxfId="278" priority="470">
      <formula>ISTEXT(L9)</formula>
    </cfRule>
  </conditionalFormatting>
  <conditionalFormatting sqref="U9">
    <cfRule type="expression" dxfId="277" priority="463">
      <formula>ISTEXT(U9)</formula>
    </cfRule>
  </conditionalFormatting>
  <conditionalFormatting sqref="V9">
    <cfRule type="expression" dxfId="276" priority="462">
      <formula>ISTEXT(V9)</formula>
    </cfRule>
  </conditionalFormatting>
  <conditionalFormatting sqref="C10">
    <cfRule type="expression" dxfId="275" priority="461">
      <formula>ISTEXT(C10)</formula>
    </cfRule>
  </conditionalFormatting>
  <conditionalFormatting sqref="D10">
    <cfRule type="expression" dxfId="274" priority="460">
      <formula>ISTEXT(D10)</formula>
    </cfRule>
  </conditionalFormatting>
  <conditionalFormatting sqref="E10:N10 U10:V10">
    <cfRule type="expression" dxfId="273" priority="459">
      <formula>ISTEXT(E10)</formula>
    </cfRule>
  </conditionalFormatting>
  <conditionalFormatting sqref="C11:C37">
    <cfRule type="expression" dxfId="272" priority="458">
      <formula>ISTEXT(C11)</formula>
    </cfRule>
  </conditionalFormatting>
  <conditionalFormatting sqref="D11:D37">
    <cfRule type="expression" dxfId="271" priority="457">
      <formula>ISTEXT(D11)</formula>
    </cfRule>
  </conditionalFormatting>
  <conditionalFormatting sqref="E11:E37">
    <cfRule type="expression" dxfId="270" priority="456">
      <formula>ISTEXT(E11)</formula>
    </cfRule>
  </conditionalFormatting>
  <conditionalFormatting sqref="F11:F37">
    <cfRule type="expression" dxfId="269" priority="455">
      <formula>ISTEXT(F11)</formula>
    </cfRule>
  </conditionalFormatting>
  <conditionalFormatting sqref="G11:G37">
    <cfRule type="expression" dxfId="268" priority="454">
      <formula>ISTEXT(G11)</formula>
    </cfRule>
  </conditionalFormatting>
  <conditionalFormatting sqref="H11:H37">
    <cfRule type="expression" dxfId="267" priority="453">
      <formula>ISTEXT(H11)</formula>
    </cfRule>
  </conditionalFormatting>
  <conditionalFormatting sqref="I11:I37">
    <cfRule type="expression" dxfId="266" priority="452">
      <formula>ISTEXT(I11)</formula>
    </cfRule>
  </conditionalFormatting>
  <conditionalFormatting sqref="J11:J37">
    <cfRule type="expression" dxfId="265" priority="451">
      <formula>ISTEXT(J11)</formula>
    </cfRule>
  </conditionalFormatting>
  <conditionalFormatting sqref="K11:K37">
    <cfRule type="expression" dxfId="264" priority="450">
      <formula>ISTEXT(K11)</formula>
    </cfRule>
  </conditionalFormatting>
  <conditionalFormatting sqref="L11:L37">
    <cfRule type="expression" dxfId="263" priority="449">
      <formula>ISTEXT(L11)</formula>
    </cfRule>
  </conditionalFormatting>
  <conditionalFormatting sqref="U11:U37">
    <cfRule type="expression" dxfId="262" priority="442">
      <formula>ISTEXT(U11)</formula>
    </cfRule>
  </conditionalFormatting>
  <conditionalFormatting sqref="V11:V37">
    <cfRule type="expression" dxfId="261" priority="441">
      <formula>ISTEXT(V11)</formula>
    </cfRule>
  </conditionalFormatting>
  <conditionalFormatting sqref="C38">
    <cfRule type="expression" dxfId="260" priority="440">
      <formula>ISTEXT(C38)</formula>
    </cfRule>
  </conditionalFormatting>
  <conditionalFormatting sqref="D38">
    <cfRule type="expression" dxfId="259" priority="439">
      <formula>ISTEXT(D38)</formula>
    </cfRule>
  </conditionalFormatting>
  <conditionalFormatting sqref="E38:N38 U38:V38">
    <cfRule type="expression" dxfId="258" priority="438">
      <formula>ISTEXT(E38)</formula>
    </cfRule>
  </conditionalFormatting>
  <conditionalFormatting sqref="C39">
    <cfRule type="expression" dxfId="257" priority="437">
      <formula>ISTEXT(C39)</formula>
    </cfRule>
  </conditionalFormatting>
  <conditionalFormatting sqref="D39">
    <cfRule type="expression" dxfId="256" priority="436">
      <formula>ISTEXT(D39)</formula>
    </cfRule>
  </conditionalFormatting>
  <conditionalFormatting sqref="E39">
    <cfRule type="expression" dxfId="255" priority="435">
      <formula>ISTEXT(E39)</formula>
    </cfRule>
  </conditionalFormatting>
  <conditionalFormatting sqref="F39">
    <cfRule type="expression" dxfId="254" priority="434">
      <formula>ISTEXT(F39)</formula>
    </cfRule>
  </conditionalFormatting>
  <conditionalFormatting sqref="G39">
    <cfRule type="expression" dxfId="253" priority="433">
      <formula>ISTEXT(G39)</formula>
    </cfRule>
  </conditionalFormatting>
  <conditionalFormatting sqref="H39">
    <cfRule type="expression" dxfId="252" priority="432">
      <formula>ISTEXT(H39)</formula>
    </cfRule>
  </conditionalFormatting>
  <conditionalFormatting sqref="I39">
    <cfRule type="expression" dxfId="251" priority="431">
      <formula>ISTEXT(I39)</formula>
    </cfRule>
  </conditionalFormatting>
  <conditionalFormatting sqref="J39">
    <cfRule type="expression" dxfId="250" priority="430">
      <formula>ISTEXT(J39)</formula>
    </cfRule>
  </conditionalFormatting>
  <conditionalFormatting sqref="K39">
    <cfRule type="expression" dxfId="249" priority="429">
      <formula>ISTEXT(K39)</formula>
    </cfRule>
  </conditionalFormatting>
  <conditionalFormatting sqref="L39">
    <cfRule type="expression" dxfId="248" priority="428">
      <formula>ISTEXT(L39)</formula>
    </cfRule>
  </conditionalFormatting>
  <conditionalFormatting sqref="U39">
    <cfRule type="expression" dxfId="247" priority="421">
      <formula>ISTEXT(U39)</formula>
    </cfRule>
  </conditionalFormatting>
  <conditionalFormatting sqref="V39">
    <cfRule type="expression" dxfId="246" priority="420">
      <formula>ISTEXT(V39)</formula>
    </cfRule>
  </conditionalFormatting>
  <conditionalFormatting sqref="C40">
    <cfRule type="expression" dxfId="245" priority="419">
      <formula>ISTEXT(C40)</formula>
    </cfRule>
  </conditionalFormatting>
  <conditionalFormatting sqref="D40">
    <cfRule type="expression" dxfId="244" priority="418">
      <formula>ISTEXT(D40)</formula>
    </cfRule>
  </conditionalFormatting>
  <conditionalFormatting sqref="E40:N40 U40:V40">
    <cfRule type="expression" dxfId="243" priority="417">
      <formula>ISTEXT(E40)</formula>
    </cfRule>
  </conditionalFormatting>
  <conditionalFormatting sqref="C41">
    <cfRule type="expression" dxfId="242" priority="416">
      <formula>ISTEXT(C41)</formula>
    </cfRule>
  </conditionalFormatting>
  <conditionalFormatting sqref="D41">
    <cfRule type="expression" dxfId="241" priority="415">
      <formula>ISTEXT(D41)</formula>
    </cfRule>
  </conditionalFormatting>
  <conditionalFormatting sqref="E41">
    <cfRule type="expression" dxfId="240" priority="414">
      <formula>ISTEXT(E41)</formula>
    </cfRule>
  </conditionalFormatting>
  <conditionalFormatting sqref="F41">
    <cfRule type="expression" dxfId="239" priority="413">
      <formula>ISTEXT(F41)</formula>
    </cfRule>
  </conditionalFormatting>
  <conditionalFormatting sqref="G41">
    <cfRule type="expression" dxfId="238" priority="412">
      <formula>ISTEXT(G41)</formula>
    </cfRule>
  </conditionalFormatting>
  <conditionalFormatting sqref="H41">
    <cfRule type="expression" dxfId="237" priority="411">
      <formula>ISTEXT(H41)</formula>
    </cfRule>
  </conditionalFormatting>
  <conditionalFormatting sqref="I41">
    <cfRule type="expression" dxfId="236" priority="410">
      <formula>ISTEXT(I41)</formula>
    </cfRule>
  </conditionalFormatting>
  <conditionalFormatting sqref="J41">
    <cfRule type="expression" dxfId="235" priority="409">
      <formula>ISTEXT(J41)</formula>
    </cfRule>
  </conditionalFormatting>
  <conditionalFormatting sqref="K41">
    <cfRule type="expression" dxfId="234" priority="408">
      <formula>ISTEXT(K41)</formula>
    </cfRule>
  </conditionalFormatting>
  <conditionalFormatting sqref="L41">
    <cfRule type="expression" dxfId="233" priority="407">
      <formula>ISTEXT(L41)</formula>
    </cfRule>
  </conditionalFormatting>
  <conditionalFormatting sqref="U41">
    <cfRule type="expression" dxfId="232" priority="400">
      <formula>ISTEXT(U41)</formula>
    </cfRule>
  </conditionalFormatting>
  <conditionalFormatting sqref="V41">
    <cfRule type="expression" dxfId="231" priority="399">
      <formula>ISTEXT(V41)</formula>
    </cfRule>
  </conditionalFormatting>
  <conditionalFormatting sqref="C42">
    <cfRule type="expression" dxfId="230" priority="398">
      <formula>ISTEXT(C42)</formula>
    </cfRule>
  </conditionalFormatting>
  <conditionalFormatting sqref="D42">
    <cfRule type="expression" dxfId="229" priority="397">
      <formula>ISTEXT(D42)</formula>
    </cfRule>
  </conditionalFormatting>
  <conditionalFormatting sqref="E42:N42 U42:V42">
    <cfRule type="expression" dxfId="228" priority="396">
      <formula>ISTEXT(E42)</formula>
    </cfRule>
  </conditionalFormatting>
  <conditionalFormatting sqref="C43">
    <cfRule type="expression" dxfId="227" priority="395">
      <formula>ISTEXT(C43)</formula>
    </cfRule>
  </conditionalFormatting>
  <conditionalFormatting sqref="D43">
    <cfRule type="expression" dxfId="226" priority="394">
      <formula>ISTEXT(D43)</formula>
    </cfRule>
  </conditionalFormatting>
  <conditionalFormatting sqref="E43">
    <cfRule type="expression" dxfId="225" priority="393">
      <formula>ISTEXT(E43)</formula>
    </cfRule>
  </conditionalFormatting>
  <conditionalFormatting sqref="F43">
    <cfRule type="expression" dxfId="224" priority="392">
      <formula>ISTEXT(F43)</formula>
    </cfRule>
  </conditionalFormatting>
  <conditionalFormatting sqref="G43">
    <cfRule type="expression" dxfId="223" priority="391">
      <formula>ISTEXT(G43)</formula>
    </cfRule>
  </conditionalFormatting>
  <conditionalFormatting sqref="H43">
    <cfRule type="expression" dxfId="222" priority="390">
      <formula>ISTEXT(H43)</formula>
    </cfRule>
  </conditionalFormatting>
  <conditionalFormatting sqref="I43">
    <cfRule type="expression" dxfId="221" priority="389">
      <formula>ISTEXT(I43)</formula>
    </cfRule>
  </conditionalFormatting>
  <conditionalFormatting sqref="J43">
    <cfRule type="expression" dxfId="220" priority="388">
      <formula>ISTEXT(J43)</formula>
    </cfRule>
  </conditionalFormatting>
  <conditionalFormatting sqref="K43">
    <cfRule type="expression" dxfId="219" priority="387">
      <formula>ISTEXT(K43)</formula>
    </cfRule>
  </conditionalFormatting>
  <conditionalFormatting sqref="L43">
    <cfRule type="expression" dxfId="218" priority="386">
      <formula>ISTEXT(L43)</formula>
    </cfRule>
  </conditionalFormatting>
  <conditionalFormatting sqref="U43">
    <cfRule type="expression" dxfId="217" priority="379">
      <formula>ISTEXT(U43)</formula>
    </cfRule>
  </conditionalFormatting>
  <conditionalFormatting sqref="V43">
    <cfRule type="expression" dxfId="216" priority="378">
      <formula>ISTEXT(V43)</formula>
    </cfRule>
  </conditionalFormatting>
  <conditionalFormatting sqref="C44">
    <cfRule type="expression" dxfId="215" priority="377">
      <formula>ISTEXT(C44)</formula>
    </cfRule>
  </conditionalFormatting>
  <conditionalFormatting sqref="D44">
    <cfRule type="expression" dxfId="214" priority="376">
      <formula>ISTEXT(D44)</formula>
    </cfRule>
  </conditionalFormatting>
  <conditionalFormatting sqref="E44:N44 U44:V44">
    <cfRule type="expression" dxfId="213" priority="375">
      <formula>ISTEXT(E44)</formula>
    </cfRule>
  </conditionalFormatting>
  <conditionalFormatting sqref="C45">
    <cfRule type="expression" dxfId="212" priority="374">
      <formula>ISTEXT(C45)</formula>
    </cfRule>
  </conditionalFormatting>
  <conditionalFormatting sqref="D45">
    <cfRule type="expression" dxfId="211" priority="373">
      <formula>ISTEXT(D45)</formula>
    </cfRule>
  </conditionalFormatting>
  <conditionalFormatting sqref="E45">
    <cfRule type="expression" dxfId="210" priority="372">
      <formula>ISTEXT(E45)</formula>
    </cfRule>
  </conditionalFormatting>
  <conditionalFormatting sqref="F45">
    <cfRule type="expression" dxfId="209" priority="371">
      <formula>ISTEXT(F45)</formula>
    </cfRule>
  </conditionalFormatting>
  <conditionalFormatting sqref="G45">
    <cfRule type="expression" dxfId="208" priority="370">
      <formula>ISTEXT(G45)</formula>
    </cfRule>
  </conditionalFormatting>
  <conditionalFormatting sqref="H45">
    <cfRule type="expression" dxfId="207" priority="369">
      <formula>ISTEXT(H45)</formula>
    </cfRule>
  </conditionalFormatting>
  <conditionalFormatting sqref="I45">
    <cfRule type="expression" dxfId="206" priority="368">
      <formula>ISTEXT(I45)</formula>
    </cfRule>
  </conditionalFormatting>
  <conditionalFormatting sqref="J45">
    <cfRule type="expression" dxfId="205" priority="367">
      <formula>ISTEXT(J45)</formula>
    </cfRule>
  </conditionalFormatting>
  <conditionalFormatting sqref="K45">
    <cfRule type="expression" dxfId="204" priority="366">
      <formula>ISTEXT(K45)</formula>
    </cfRule>
  </conditionalFormatting>
  <conditionalFormatting sqref="L45">
    <cfRule type="expression" dxfId="203" priority="365">
      <formula>ISTEXT(L45)</formula>
    </cfRule>
  </conditionalFormatting>
  <conditionalFormatting sqref="U45">
    <cfRule type="expression" dxfId="202" priority="358">
      <formula>ISTEXT(U45)</formula>
    </cfRule>
  </conditionalFormatting>
  <conditionalFormatting sqref="V45">
    <cfRule type="expression" dxfId="201" priority="357">
      <formula>ISTEXT(V45)</formula>
    </cfRule>
  </conditionalFormatting>
  <conditionalFormatting sqref="C46">
    <cfRule type="expression" dxfId="200" priority="356">
      <formula>ISTEXT(C46)</formula>
    </cfRule>
  </conditionalFormatting>
  <conditionalFormatting sqref="D46">
    <cfRule type="expression" dxfId="199" priority="355">
      <formula>ISTEXT(D46)</formula>
    </cfRule>
  </conditionalFormatting>
  <conditionalFormatting sqref="E46:N46 U46:V46">
    <cfRule type="expression" dxfId="198" priority="354">
      <formula>ISTEXT(E46)</formula>
    </cfRule>
  </conditionalFormatting>
  <conditionalFormatting sqref="C47">
    <cfRule type="expression" dxfId="197" priority="353">
      <formula>ISTEXT(C47)</formula>
    </cfRule>
  </conditionalFormatting>
  <conditionalFormatting sqref="D47">
    <cfRule type="expression" dxfId="196" priority="352">
      <formula>ISTEXT(D47)</formula>
    </cfRule>
  </conditionalFormatting>
  <conditionalFormatting sqref="E47">
    <cfRule type="expression" dxfId="195" priority="351">
      <formula>ISTEXT(E47)</formula>
    </cfRule>
  </conditionalFormatting>
  <conditionalFormatting sqref="F47">
    <cfRule type="expression" dxfId="194" priority="350">
      <formula>ISTEXT(F47)</formula>
    </cfRule>
  </conditionalFormatting>
  <conditionalFormatting sqref="G47">
    <cfRule type="expression" dxfId="193" priority="349">
      <formula>ISTEXT(G47)</formula>
    </cfRule>
  </conditionalFormatting>
  <conditionalFormatting sqref="H47">
    <cfRule type="expression" dxfId="192" priority="348">
      <formula>ISTEXT(H47)</formula>
    </cfRule>
  </conditionalFormatting>
  <conditionalFormatting sqref="I47">
    <cfRule type="expression" dxfId="191" priority="347">
      <formula>ISTEXT(I47)</formula>
    </cfRule>
  </conditionalFormatting>
  <conditionalFormatting sqref="J47">
    <cfRule type="expression" dxfId="190" priority="346">
      <formula>ISTEXT(J47)</formula>
    </cfRule>
  </conditionalFormatting>
  <conditionalFormatting sqref="K47">
    <cfRule type="expression" dxfId="189" priority="345">
      <formula>ISTEXT(K47)</formula>
    </cfRule>
  </conditionalFormatting>
  <conditionalFormatting sqref="L47">
    <cfRule type="expression" dxfId="188" priority="344">
      <formula>ISTEXT(L47)</formula>
    </cfRule>
  </conditionalFormatting>
  <conditionalFormatting sqref="U47">
    <cfRule type="expression" dxfId="187" priority="337">
      <formula>ISTEXT(U47)</formula>
    </cfRule>
  </conditionalFormatting>
  <conditionalFormatting sqref="V47">
    <cfRule type="expression" dxfId="186" priority="336">
      <formula>ISTEXT(V47)</formula>
    </cfRule>
  </conditionalFormatting>
  <conditionalFormatting sqref="C48">
    <cfRule type="expression" dxfId="185" priority="335">
      <formula>ISTEXT(C48)</formula>
    </cfRule>
  </conditionalFormatting>
  <conditionalFormatting sqref="D48">
    <cfRule type="expression" dxfId="184" priority="334">
      <formula>ISTEXT(D48)</formula>
    </cfRule>
  </conditionalFormatting>
  <conditionalFormatting sqref="E48:N48 U48:V48">
    <cfRule type="expression" dxfId="183" priority="333">
      <formula>ISTEXT(E48)</formula>
    </cfRule>
  </conditionalFormatting>
  <conditionalFormatting sqref="C49">
    <cfRule type="expression" dxfId="182" priority="332">
      <formula>ISTEXT(C49)</formula>
    </cfRule>
  </conditionalFormatting>
  <conditionalFormatting sqref="D49">
    <cfRule type="expression" dxfId="181" priority="331">
      <formula>ISTEXT(D49)</formula>
    </cfRule>
  </conditionalFormatting>
  <conditionalFormatting sqref="E49">
    <cfRule type="expression" dxfId="180" priority="330">
      <formula>ISTEXT(E49)</formula>
    </cfRule>
  </conditionalFormatting>
  <conditionalFormatting sqref="F49">
    <cfRule type="expression" dxfId="179" priority="329">
      <formula>ISTEXT(F49)</formula>
    </cfRule>
  </conditionalFormatting>
  <conditionalFormatting sqref="G49">
    <cfRule type="expression" dxfId="178" priority="328">
      <formula>ISTEXT(G49)</formula>
    </cfRule>
  </conditionalFormatting>
  <conditionalFormatting sqref="H49">
    <cfRule type="expression" dxfId="177" priority="327">
      <formula>ISTEXT(H49)</formula>
    </cfRule>
  </conditionalFormatting>
  <conditionalFormatting sqref="I49">
    <cfRule type="expression" dxfId="176" priority="326">
      <formula>ISTEXT(I49)</formula>
    </cfRule>
  </conditionalFormatting>
  <conditionalFormatting sqref="J49">
    <cfRule type="expression" dxfId="175" priority="325">
      <formula>ISTEXT(J49)</formula>
    </cfRule>
  </conditionalFormatting>
  <conditionalFormatting sqref="K49">
    <cfRule type="expression" dxfId="174" priority="324">
      <formula>ISTEXT(K49)</formula>
    </cfRule>
  </conditionalFormatting>
  <conditionalFormatting sqref="L49">
    <cfRule type="expression" dxfId="173" priority="323">
      <formula>ISTEXT(L49)</formula>
    </cfRule>
  </conditionalFormatting>
  <conditionalFormatting sqref="U49">
    <cfRule type="expression" dxfId="172" priority="316">
      <formula>ISTEXT(U49)</formula>
    </cfRule>
  </conditionalFormatting>
  <conditionalFormatting sqref="V49">
    <cfRule type="expression" dxfId="171" priority="315">
      <formula>ISTEXT(V49)</formula>
    </cfRule>
  </conditionalFormatting>
  <conditionalFormatting sqref="C50">
    <cfRule type="expression" dxfId="170" priority="314">
      <formula>ISTEXT(C50)</formula>
    </cfRule>
  </conditionalFormatting>
  <conditionalFormatting sqref="D50">
    <cfRule type="expression" dxfId="169" priority="313">
      <formula>ISTEXT(D50)</formula>
    </cfRule>
  </conditionalFormatting>
  <conditionalFormatting sqref="E50:N50 U50:V50">
    <cfRule type="expression" dxfId="168" priority="312">
      <formula>ISTEXT(E50)</formula>
    </cfRule>
  </conditionalFormatting>
  <conditionalFormatting sqref="C51">
    <cfRule type="expression" dxfId="167" priority="311">
      <formula>ISTEXT(C51)</formula>
    </cfRule>
  </conditionalFormatting>
  <conditionalFormatting sqref="D51">
    <cfRule type="expression" dxfId="166" priority="310">
      <formula>ISTEXT(D51)</formula>
    </cfRule>
  </conditionalFormatting>
  <conditionalFormatting sqref="E51">
    <cfRule type="expression" dxfId="165" priority="309">
      <formula>ISTEXT(E51)</formula>
    </cfRule>
  </conditionalFormatting>
  <conditionalFormatting sqref="F51">
    <cfRule type="expression" dxfId="164" priority="308">
      <formula>ISTEXT(F51)</formula>
    </cfRule>
  </conditionalFormatting>
  <conditionalFormatting sqref="G51">
    <cfRule type="expression" dxfId="163" priority="307">
      <formula>ISTEXT(G51)</formula>
    </cfRule>
  </conditionalFormatting>
  <conditionalFormatting sqref="H51">
    <cfRule type="expression" dxfId="162" priority="306">
      <formula>ISTEXT(H51)</formula>
    </cfRule>
  </conditionalFormatting>
  <conditionalFormatting sqref="I51">
    <cfRule type="expression" dxfId="161" priority="305">
      <formula>ISTEXT(I51)</formula>
    </cfRule>
  </conditionalFormatting>
  <conditionalFormatting sqref="J51">
    <cfRule type="expression" dxfId="160" priority="304">
      <formula>ISTEXT(J51)</formula>
    </cfRule>
  </conditionalFormatting>
  <conditionalFormatting sqref="K51">
    <cfRule type="expression" dxfId="159" priority="303">
      <formula>ISTEXT(K51)</formula>
    </cfRule>
  </conditionalFormatting>
  <conditionalFormatting sqref="L51">
    <cfRule type="expression" dxfId="158" priority="302">
      <formula>ISTEXT(L51)</formula>
    </cfRule>
  </conditionalFormatting>
  <conditionalFormatting sqref="U51">
    <cfRule type="expression" dxfId="157" priority="295">
      <formula>ISTEXT(U51)</formula>
    </cfRule>
  </conditionalFormatting>
  <conditionalFormatting sqref="V51">
    <cfRule type="expression" dxfId="156" priority="294">
      <formula>ISTEXT(V51)</formula>
    </cfRule>
  </conditionalFormatting>
  <conditionalFormatting sqref="C52">
    <cfRule type="expression" dxfId="155" priority="293">
      <formula>ISTEXT(C52)</formula>
    </cfRule>
  </conditionalFormatting>
  <conditionalFormatting sqref="D52">
    <cfRule type="expression" dxfId="154" priority="292">
      <formula>ISTEXT(D52)</formula>
    </cfRule>
  </conditionalFormatting>
  <conditionalFormatting sqref="E52:N52 U52:V52">
    <cfRule type="expression" dxfId="153" priority="291">
      <formula>ISTEXT(E52)</formula>
    </cfRule>
  </conditionalFormatting>
  <conditionalFormatting sqref="C53">
    <cfRule type="expression" dxfId="152" priority="290">
      <formula>ISTEXT(C53)</formula>
    </cfRule>
  </conditionalFormatting>
  <conditionalFormatting sqref="D53">
    <cfRule type="expression" dxfId="151" priority="289">
      <formula>ISTEXT(D53)</formula>
    </cfRule>
  </conditionalFormatting>
  <conditionalFormatting sqref="E53">
    <cfRule type="expression" dxfId="150" priority="288">
      <formula>ISTEXT(E53)</formula>
    </cfRule>
  </conditionalFormatting>
  <conditionalFormatting sqref="F53">
    <cfRule type="expression" dxfId="149" priority="287">
      <formula>ISTEXT(F53)</formula>
    </cfRule>
  </conditionalFormatting>
  <conditionalFormatting sqref="G53">
    <cfRule type="expression" dxfId="148" priority="286">
      <formula>ISTEXT(G53)</formula>
    </cfRule>
  </conditionalFormatting>
  <conditionalFormatting sqref="H53">
    <cfRule type="expression" dxfId="147" priority="285">
      <formula>ISTEXT(H53)</formula>
    </cfRule>
  </conditionalFormatting>
  <conditionalFormatting sqref="I53">
    <cfRule type="expression" dxfId="146" priority="284">
      <formula>ISTEXT(I53)</formula>
    </cfRule>
  </conditionalFormatting>
  <conditionalFormatting sqref="J53">
    <cfRule type="expression" dxfId="145" priority="283">
      <formula>ISTEXT(J53)</formula>
    </cfRule>
  </conditionalFormatting>
  <conditionalFormatting sqref="K53">
    <cfRule type="expression" dxfId="144" priority="282">
      <formula>ISTEXT(K53)</formula>
    </cfRule>
  </conditionalFormatting>
  <conditionalFormatting sqref="L53">
    <cfRule type="expression" dxfId="143" priority="281">
      <formula>ISTEXT(L53)</formula>
    </cfRule>
  </conditionalFormatting>
  <conditionalFormatting sqref="U53">
    <cfRule type="expression" dxfId="142" priority="274">
      <formula>ISTEXT(U53)</formula>
    </cfRule>
  </conditionalFormatting>
  <conditionalFormatting sqref="V53">
    <cfRule type="expression" dxfId="141" priority="273">
      <formula>ISTEXT(V53)</formula>
    </cfRule>
  </conditionalFormatting>
  <conditionalFormatting sqref="C54">
    <cfRule type="expression" dxfId="140" priority="272">
      <formula>ISTEXT(C54)</formula>
    </cfRule>
  </conditionalFormatting>
  <conditionalFormatting sqref="D54">
    <cfRule type="expression" dxfId="139" priority="271">
      <formula>ISTEXT(D54)</formula>
    </cfRule>
  </conditionalFormatting>
  <conditionalFormatting sqref="E54:N54 U54:V54">
    <cfRule type="expression" dxfId="138" priority="270">
      <formula>ISTEXT(E54)</formula>
    </cfRule>
  </conditionalFormatting>
  <conditionalFormatting sqref="C55">
    <cfRule type="expression" dxfId="137" priority="269">
      <formula>ISTEXT(C55)</formula>
    </cfRule>
  </conditionalFormatting>
  <conditionalFormatting sqref="D55">
    <cfRule type="expression" dxfId="136" priority="268">
      <formula>ISTEXT(D55)</formula>
    </cfRule>
  </conditionalFormatting>
  <conditionalFormatting sqref="E55">
    <cfRule type="expression" dxfId="135" priority="267">
      <formula>ISTEXT(E55)</formula>
    </cfRule>
  </conditionalFormatting>
  <conditionalFormatting sqref="F55">
    <cfRule type="expression" dxfId="134" priority="266">
      <formula>ISTEXT(F55)</formula>
    </cfRule>
  </conditionalFormatting>
  <conditionalFormatting sqref="G55">
    <cfRule type="expression" dxfId="133" priority="265">
      <formula>ISTEXT(G55)</formula>
    </cfRule>
  </conditionalFormatting>
  <conditionalFormatting sqref="H55">
    <cfRule type="expression" dxfId="132" priority="264">
      <formula>ISTEXT(H55)</formula>
    </cfRule>
  </conditionalFormatting>
  <conditionalFormatting sqref="I55">
    <cfRule type="expression" dxfId="131" priority="263">
      <formula>ISTEXT(I55)</formula>
    </cfRule>
  </conditionalFormatting>
  <conditionalFormatting sqref="J55">
    <cfRule type="expression" dxfId="130" priority="262">
      <formula>ISTEXT(J55)</formula>
    </cfRule>
  </conditionalFormatting>
  <conditionalFormatting sqref="K55">
    <cfRule type="expression" dxfId="129" priority="261">
      <formula>ISTEXT(K55)</formula>
    </cfRule>
  </conditionalFormatting>
  <conditionalFormatting sqref="L55">
    <cfRule type="expression" dxfId="128" priority="260">
      <formula>ISTEXT(L55)</formula>
    </cfRule>
  </conditionalFormatting>
  <conditionalFormatting sqref="U55">
    <cfRule type="expression" dxfId="127" priority="253">
      <formula>ISTEXT(U55)</formula>
    </cfRule>
  </conditionalFormatting>
  <conditionalFormatting sqref="V55">
    <cfRule type="expression" dxfId="126" priority="252">
      <formula>ISTEXT(V55)</formula>
    </cfRule>
  </conditionalFormatting>
  <conditionalFormatting sqref="C56">
    <cfRule type="expression" dxfId="125" priority="251">
      <formula>ISTEXT(C56)</formula>
    </cfRule>
  </conditionalFormatting>
  <conditionalFormatting sqref="D56">
    <cfRule type="expression" dxfId="124" priority="250">
      <formula>ISTEXT(D56)</formula>
    </cfRule>
  </conditionalFormatting>
  <conditionalFormatting sqref="E56:N56 U56:V56">
    <cfRule type="expression" dxfId="123" priority="249">
      <formula>ISTEXT(E56)</formula>
    </cfRule>
  </conditionalFormatting>
  <conditionalFormatting sqref="C57">
    <cfRule type="expression" dxfId="122" priority="248">
      <formula>ISTEXT(C57)</formula>
    </cfRule>
  </conditionalFormatting>
  <conditionalFormatting sqref="D57">
    <cfRule type="expression" dxfId="121" priority="247">
      <formula>ISTEXT(D57)</formula>
    </cfRule>
  </conditionalFormatting>
  <conditionalFormatting sqref="E57">
    <cfRule type="expression" dxfId="120" priority="246">
      <formula>ISTEXT(E57)</formula>
    </cfRule>
  </conditionalFormatting>
  <conditionalFormatting sqref="F57">
    <cfRule type="expression" dxfId="119" priority="245">
      <formula>ISTEXT(F57)</formula>
    </cfRule>
  </conditionalFormatting>
  <conditionalFormatting sqref="G57">
    <cfRule type="expression" dxfId="118" priority="244">
      <formula>ISTEXT(G57)</formula>
    </cfRule>
  </conditionalFormatting>
  <conditionalFormatting sqref="H57">
    <cfRule type="expression" dxfId="117" priority="243">
      <formula>ISTEXT(H57)</formula>
    </cfRule>
  </conditionalFormatting>
  <conditionalFormatting sqref="I57">
    <cfRule type="expression" dxfId="116" priority="242">
      <formula>ISTEXT(I57)</formula>
    </cfRule>
  </conditionalFormatting>
  <conditionalFormatting sqref="J57">
    <cfRule type="expression" dxfId="115" priority="241">
      <formula>ISTEXT(J57)</formula>
    </cfRule>
  </conditionalFormatting>
  <conditionalFormatting sqref="K57">
    <cfRule type="expression" dxfId="114" priority="240">
      <formula>ISTEXT(K57)</formula>
    </cfRule>
  </conditionalFormatting>
  <conditionalFormatting sqref="L57">
    <cfRule type="expression" dxfId="113" priority="239">
      <formula>ISTEXT(L57)</formula>
    </cfRule>
  </conditionalFormatting>
  <conditionalFormatting sqref="U57">
    <cfRule type="expression" dxfId="112" priority="232">
      <formula>ISTEXT(U57)</formula>
    </cfRule>
  </conditionalFormatting>
  <conditionalFormatting sqref="V57">
    <cfRule type="expression" dxfId="111" priority="231">
      <formula>ISTEXT(V57)</formula>
    </cfRule>
  </conditionalFormatting>
  <conditionalFormatting sqref="C58">
    <cfRule type="expression" dxfId="110" priority="230">
      <formula>ISTEXT(C58)</formula>
    </cfRule>
  </conditionalFormatting>
  <conditionalFormatting sqref="D58">
    <cfRule type="expression" dxfId="109" priority="229">
      <formula>ISTEXT(D58)</formula>
    </cfRule>
  </conditionalFormatting>
  <conditionalFormatting sqref="E58:N58 U58:V58">
    <cfRule type="expression" dxfId="108" priority="228">
      <formula>ISTEXT(E58)</formula>
    </cfRule>
  </conditionalFormatting>
  <conditionalFormatting sqref="C59">
    <cfRule type="expression" dxfId="107" priority="227">
      <formula>ISTEXT(C59)</formula>
    </cfRule>
  </conditionalFormatting>
  <conditionalFormatting sqref="D59">
    <cfRule type="expression" dxfId="106" priority="226">
      <formula>ISTEXT(D59)</formula>
    </cfRule>
  </conditionalFormatting>
  <conditionalFormatting sqref="E59">
    <cfRule type="expression" dxfId="105" priority="225">
      <formula>ISTEXT(E59)</formula>
    </cfRule>
  </conditionalFormatting>
  <conditionalFormatting sqref="F59">
    <cfRule type="expression" dxfId="104" priority="224">
      <formula>ISTEXT(F59)</formula>
    </cfRule>
  </conditionalFormatting>
  <conditionalFormatting sqref="G59">
    <cfRule type="expression" dxfId="103" priority="223">
      <formula>ISTEXT(G59)</formula>
    </cfRule>
  </conditionalFormatting>
  <conditionalFormatting sqref="H59">
    <cfRule type="expression" dxfId="102" priority="222">
      <formula>ISTEXT(H59)</formula>
    </cfRule>
  </conditionalFormatting>
  <conditionalFormatting sqref="I59">
    <cfRule type="expression" dxfId="101" priority="221">
      <formula>ISTEXT(I59)</formula>
    </cfRule>
  </conditionalFormatting>
  <conditionalFormatting sqref="J59">
    <cfRule type="expression" dxfId="100" priority="220">
      <formula>ISTEXT(J59)</formula>
    </cfRule>
  </conditionalFormatting>
  <conditionalFormatting sqref="K59">
    <cfRule type="expression" dxfId="99" priority="219">
      <formula>ISTEXT(K59)</formula>
    </cfRule>
  </conditionalFormatting>
  <conditionalFormatting sqref="L59">
    <cfRule type="expression" dxfId="98" priority="218">
      <formula>ISTEXT(L59)</formula>
    </cfRule>
  </conditionalFormatting>
  <conditionalFormatting sqref="U59">
    <cfRule type="expression" dxfId="97" priority="211">
      <formula>ISTEXT(U59)</formula>
    </cfRule>
  </conditionalFormatting>
  <conditionalFormatting sqref="V59">
    <cfRule type="expression" dxfId="96" priority="210">
      <formula>ISTEXT(V59)</formula>
    </cfRule>
  </conditionalFormatting>
  <conditionalFormatting sqref="O7">
    <cfRule type="expression" dxfId="95" priority="109">
      <formula>ISTEXT(O7)</formula>
    </cfRule>
  </conditionalFormatting>
  <conditionalFormatting sqref="P7">
    <cfRule type="expression" dxfId="94" priority="108">
      <formula>ISTEXT(P7)</formula>
    </cfRule>
  </conditionalFormatting>
  <conditionalFormatting sqref="O8:P8">
    <cfRule type="expression" dxfId="93" priority="107">
      <formula>ISTEXT(O8)</formula>
    </cfRule>
  </conditionalFormatting>
  <conditionalFormatting sqref="O9">
    <cfRule type="expression" dxfId="92" priority="106">
      <formula>ISTEXT(O9)</formula>
    </cfRule>
  </conditionalFormatting>
  <conditionalFormatting sqref="P9">
    <cfRule type="expression" dxfId="91" priority="105">
      <formula>ISTEXT(P9)</formula>
    </cfRule>
  </conditionalFormatting>
  <conditionalFormatting sqref="O10:P10">
    <cfRule type="expression" dxfId="90" priority="104">
      <formula>ISTEXT(O10)</formula>
    </cfRule>
  </conditionalFormatting>
  <conditionalFormatting sqref="O11:O37">
    <cfRule type="expression" dxfId="89" priority="103">
      <formula>ISTEXT(O11)</formula>
    </cfRule>
  </conditionalFormatting>
  <conditionalFormatting sqref="P11:P37">
    <cfRule type="expression" dxfId="88" priority="102">
      <formula>ISTEXT(P11)</formula>
    </cfRule>
  </conditionalFormatting>
  <conditionalFormatting sqref="O38:P38">
    <cfRule type="expression" dxfId="87" priority="101">
      <formula>ISTEXT(O38)</formula>
    </cfRule>
  </conditionalFormatting>
  <conditionalFormatting sqref="O39">
    <cfRule type="expression" dxfId="86" priority="100">
      <formula>ISTEXT(O39)</formula>
    </cfRule>
  </conditionalFormatting>
  <conditionalFormatting sqref="P39">
    <cfRule type="expression" dxfId="85" priority="99">
      <formula>ISTEXT(P39)</formula>
    </cfRule>
  </conditionalFormatting>
  <conditionalFormatting sqref="O40:P40">
    <cfRule type="expression" dxfId="84" priority="98">
      <formula>ISTEXT(O40)</formula>
    </cfRule>
  </conditionalFormatting>
  <conditionalFormatting sqref="O41">
    <cfRule type="expression" dxfId="83" priority="97">
      <formula>ISTEXT(O41)</formula>
    </cfRule>
  </conditionalFormatting>
  <conditionalFormatting sqref="P41">
    <cfRule type="expression" dxfId="82" priority="96">
      <formula>ISTEXT(P41)</formula>
    </cfRule>
  </conditionalFormatting>
  <conditionalFormatting sqref="O42:P42">
    <cfRule type="expression" dxfId="81" priority="95">
      <formula>ISTEXT(O42)</formula>
    </cfRule>
  </conditionalFormatting>
  <conditionalFormatting sqref="O43">
    <cfRule type="expression" dxfId="80" priority="94">
      <formula>ISTEXT(O43)</formula>
    </cfRule>
  </conditionalFormatting>
  <conditionalFormatting sqref="P43">
    <cfRule type="expression" dxfId="79" priority="93">
      <formula>ISTEXT(P43)</formula>
    </cfRule>
  </conditionalFormatting>
  <conditionalFormatting sqref="O44:P44">
    <cfRule type="expression" dxfId="78" priority="92">
      <formula>ISTEXT(O44)</formula>
    </cfRule>
  </conditionalFormatting>
  <conditionalFormatting sqref="O45">
    <cfRule type="expression" dxfId="77" priority="91">
      <formula>ISTEXT(O45)</formula>
    </cfRule>
  </conditionalFormatting>
  <conditionalFormatting sqref="P45">
    <cfRule type="expression" dxfId="76" priority="90">
      <formula>ISTEXT(P45)</formula>
    </cfRule>
  </conditionalFormatting>
  <conditionalFormatting sqref="O46:P46">
    <cfRule type="expression" dxfId="75" priority="89">
      <formula>ISTEXT(O46)</formula>
    </cfRule>
  </conditionalFormatting>
  <conditionalFormatting sqref="O47">
    <cfRule type="expression" dxfId="74" priority="88">
      <formula>ISTEXT(O47)</formula>
    </cfRule>
  </conditionalFormatting>
  <conditionalFormatting sqref="P47">
    <cfRule type="expression" dxfId="73" priority="87">
      <formula>ISTEXT(P47)</formula>
    </cfRule>
  </conditionalFormatting>
  <conditionalFormatting sqref="O48:P48">
    <cfRule type="expression" dxfId="72" priority="86">
      <formula>ISTEXT(O48)</formula>
    </cfRule>
  </conditionalFormatting>
  <conditionalFormatting sqref="O49">
    <cfRule type="expression" dxfId="71" priority="85">
      <formula>ISTEXT(O49)</formula>
    </cfRule>
  </conditionalFormatting>
  <conditionalFormatting sqref="P49">
    <cfRule type="expression" dxfId="70" priority="84">
      <formula>ISTEXT(P49)</formula>
    </cfRule>
  </conditionalFormatting>
  <conditionalFormatting sqref="O50:P50">
    <cfRule type="expression" dxfId="69" priority="83">
      <formula>ISTEXT(O50)</formula>
    </cfRule>
  </conditionalFormatting>
  <conditionalFormatting sqref="O51">
    <cfRule type="expression" dxfId="68" priority="82">
      <formula>ISTEXT(O51)</formula>
    </cfRule>
  </conditionalFormatting>
  <conditionalFormatting sqref="P51">
    <cfRule type="expression" dxfId="67" priority="81">
      <formula>ISTEXT(P51)</formula>
    </cfRule>
  </conditionalFormatting>
  <conditionalFormatting sqref="O52:P52">
    <cfRule type="expression" dxfId="66" priority="80">
      <formula>ISTEXT(O52)</formula>
    </cfRule>
  </conditionalFormatting>
  <conditionalFormatting sqref="O53">
    <cfRule type="expression" dxfId="65" priority="79">
      <formula>ISTEXT(O53)</formula>
    </cfRule>
  </conditionalFormatting>
  <conditionalFormatting sqref="P53">
    <cfRule type="expression" dxfId="64" priority="78">
      <formula>ISTEXT(P53)</formula>
    </cfRule>
  </conditionalFormatting>
  <conditionalFormatting sqref="O54:P54">
    <cfRule type="expression" dxfId="63" priority="77">
      <formula>ISTEXT(O54)</formula>
    </cfRule>
  </conditionalFormatting>
  <conditionalFormatting sqref="O55">
    <cfRule type="expression" dxfId="62" priority="76">
      <formula>ISTEXT(O55)</formula>
    </cfRule>
  </conditionalFormatting>
  <conditionalFormatting sqref="P55">
    <cfRule type="expression" dxfId="61" priority="75">
      <formula>ISTEXT(P55)</formula>
    </cfRule>
  </conditionalFormatting>
  <conditionalFormatting sqref="O56:P56">
    <cfRule type="expression" dxfId="60" priority="74">
      <formula>ISTEXT(O56)</formula>
    </cfRule>
  </conditionalFormatting>
  <conditionalFormatting sqref="O57">
    <cfRule type="expression" dxfId="59" priority="73">
      <formula>ISTEXT(O57)</formula>
    </cfRule>
  </conditionalFormatting>
  <conditionalFormatting sqref="P57">
    <cfRule type="expression" dxfId="58" priority="72">
      <formula>ISTEXT(P57)</formula>
    </cfRule>
  </conditionalFormatting>
  <conditionalFormatting sqref="O58:P58">
    <cfRule type="expression" dxfId="57" priority="71">
      <formula>ISTEXT(O58)</formula>
    </cfRule>
  </conditionalFormatting>
  <conditionalFormatting sqref="O59">
    <cfRule type="expression" dxfId="56" priority="70">
      <formula>ISTEXT(O59)</formula>
    </cfRule>
  </conditionalFormatting>
  <conditionalFormatting sqref="P59">
    <cfRule type="expression" dxfId="55" priority="69">
      <formula>ISTEXT(P59)</formula>
    </cfRule>
  </conditionalFormatting>
  <conditionalFormatting sqref="S7">
    <cfRule type="expression" dxfId="54" priority="55">
      <formula>ISTEXT(S7)</formula>
    </cfRule>
  </conditionalFormatting>
  <conditionalFormatting sqref="T7">
    <cfRule type="expression" dxfId="53" priority="54">
      <formula>ISTEXT(T7)</formula>
    </cfRule>
  </conditionalFormatting>
  <conditionalFormatting sqref="S8:T8">
    <cfRule type="expression" dxfId="52" priority="53">
      <formula>ISTEXT(S8)</formula>
    </cfRule>
  </conditionalFormatting>
  <conditionalFormatting sqref="S9">
    <cfRule type="expression" dxfId="51" priority="52">
      <formula>ISTEXT(S9)</formula>
    </cfRule>
  </conditionalFormatting>
  <conditionalFormatting sqref="T9">
    <cfRule type="expression" dxfId="50" priority="51">
      <formula>ISTEXT(T9)</formula>
    </cfRule>
  </conditionalFormatting>
  <conditionalFormatting sqref="S10:T10">
    <cfRule type="expression" dxfId="49" priority="50">
      <formula>ISTEXT(S10)</formula>
    </cfRule>
  </conditionalFormatting>
  <conditionalFormatting sqref="S11:S37">
    <cfRule type="expression" dxfId="48" priority="49">
      <formula>ISTEXT(S11)</formula>
    </cfRule>
  </conditionalFormatting>
  <conditionalFormatting sqref="T11:T37">
    <cfRule type="expression" dxfId="47" priority="48">
      <formula>ISTEXT(T11)</formula>
    </cfRule>
  </conditionalFormatting>
  <conditionalFormatting sqref="S38:T38">
    <cfRule type="expression" dxfId="46" priority="47">
      <formula>ISTEXT(S38)</formula>
    </cfRule>
  </conditionalFormatting>
  <conditionalFormatting sqref="S39">
    <cfRule type="expression" dxfId="45" priority="46">
      <formula>ISTEXT(S39)</formula>
    </cfRule>
  </conditionalFormatting>
  <conditionalFormatting sqref="T39">
    <cfRule type="expression" dxfId="44" priority="45">
      <formula>ISTEXT(T39)</formula>
    </cfRule>
  </conditionalFormatting>
  <conditionalFormatting sqref="S40:T40">
    <cfRule type="expression" dxfId="43" priority="44">
      <formula>ISTEXT(S40)</formula>
    </cfRule>
  </conditionalFormatting>
  <conditionalFormatting sqref="S41">
    <cfRule type="expression" dxfId="42" priority="43">
      <formula>ISTEXT(S41)</formula>
    </cfRule>
  </conditionalFormatting>
  <conditionalFormatting sqref="T41">
    <cfRule type="expression" dxfId="41" priority="42">
      <formula>ISTEXT(T41)</formula>
    </cfRule>
  </conditionalFormatting>
  <conditionalFormatting sqref="S42:T42">
    <cfRule type="expression" dxfId="40" priority="41">
      <formula>ISTEXT(S42)</formula>
    </cfRule>
  </conditionalFormatting>
  <conditionalFormatting sqref="S43">
    <cfRule type="expression" dxfId="39" priority="40">
      <formula>ISTEXT(S43)</formula>
    </cfRule>
  </conditionalFormatting>
  <conditionalFormatting sqref="T43">
    <cfRule type="expression" dxfId="38" priority="39">
      <formula>ISTEXT(T43)</formula>
    </cfRule>
  </conditionalFormatting>
  <conditionalFormatting sqref="S44:T44">
    <cfRule type="expression" dxfId="37" priority="38">
      <formula>ISTEXT(S44)</formula>
    </cfRule>
  </conditionalFormatting>
  <conditionalFormatting sqref="S45">
    <cfRule type="expression" dxfId="36" priority="37">
      <formula>ISTEXT(S45)</formula>
    </cfRule>
  </conditionalFormatting>
  <conditionalFormatting sqref="T45">
    <cfRule type="expression" dxfId="35" priority="36">
      <formula>ISTEXT(T45)</formula>
    </cfRule>
  </conditionalFormatting>
  <conditionalFormatting sqref="S46:T46">
    <cfRule type="expression" dxfId="34" priority="35">
      <formula>ISTEXT(S46)</formula>
    </cfRule>
  </conditionalFormatting>
  <conditionalFormatting sqref="S47">
    <cfRule type="expression" dxfId="33" priority="34">
      <formula>ISTEXT(S47)</formula>
    </cfRule>
  </conditionalFormatting>
  <conditionalFormatting sqref="T47">
    <cfRule type="expression" dxfId="32" priority="33">
      <formula>ISTEXT(T47)</formula>
    </cfRule>
  </conditionalFormatting>
  <conditionalFormatting sqref="S48:T48">
    <cfRule type="expression" dxfId="31" priority="32">
      <formula>ISTEXT(S48)</formula>
    </cfRule>
  </conditionalFormatting>
  <conditionalFormatting sqref="S49">
    <cfRule type="expression" dxfId="30" priority="31">
      <formula>ISTEXT(S49)</formula>
    </cfRule>
  </conditionalFormatting>
  <conditionalFormatting sqref="T49">
    <cfRule type="expression" dxfId="29" priority="30">
      <formula>ISTEXT(T49)</formula>
    </cfRule>
  </conditionalFormatting>
  <conditionalFormatting sqref="S50:T50">
    <cfRule type="expression" dxfId="28" priority="29">
      <formula>ISTEXT(S50)</formula>
    </cfRule>
  </conditionalFormatting>
  <conditionalFormatting sqref="S51">
    <cfRule type="expression" dxfId="27" priority="28">
      <formula>ISTEXT(S51)</formula>
    </cfRule>
  </conditionalFormatting>
  <conditionalFormatting sqref="T51">
    <cfRule type="expression" dxfId="26" priority="27">
      <formula>ISTEXT(T51)</formula>
    </cfRule>
  </conditionalFormatting>
  <conditionalFormatting sqref="S52:T52">
    <cfRule type="expression" dxfId="25" priority="26">
      <formula>ISTEXT(S52)</formula>
    </cfRule>
  </conditionalFormatting>
  <conditionalFormatting sqref="S53">
    <cfRule type="expression" dxfId="24" priority="25">
      <formula>ISTEXT(S53)</formula>
    </cfRule>
  </conditionalFormatting>
  <conditionalFormatting sqref="T53">
    <cfRule type="expression" dxfId="23" priority="24">
      <formula>ISTEXT(T53)</formula>
    </cfRule>
  </conditionalFormatting>
  <conditionalFormatting sqref="S54:T54">
    <cfRule type="expression" dxfId="22" priority="23">
      <formula>ISTEXT(S54)</formula>
    </cfRule>
  </conditionalFormatting>
  <conditionalFormatting sqref="S55">
    <cfRule type="expression" dxfId="21" priority="22">
      <formula>ISTEXT(S55)</formula>
    </cfRule>
  </conditionalFormatting>
  <conditionalFormatting sqref="T55">
    <cfRule type="expression" dxfId="20" priority="21">
      <formula>ISTEXT(T55)</formula>
    </cfRule>
  </conditionalFormatting>
  <conditionalFormatting sqref="S56:T56">
    <cfRule type="expression" dxfId="19" priority="20">
      <formula>ISTEXT(S56)</formula>
    </cfRule>
  </conditionalFormatting>
  <conditionalFormatting sqref="S57">
    <cfRule type="expression" dxfId="18" priority="19">
      <formula>ISTEXT(S57)</formula>
    </cfRule>
  </conditionalFormatting>
  <conditionalFormatting sqref="T57">
    <cfRule type="expression" dxfId="17" priority="18">
      <formula>ISTEXT(T57)</formula>
    </cfRule>
  </conditionalFormatting>
  <conditionalFormatting sqref="S58:T58">
    <cfRule type="expression" dxfId="16" priority="17">
      <formula>ISTEXT(S58)</formula>
    </cfRule>
  </conditionalFormatting>
  <conditionalFormatting sqref="S59">
    <cfRule type="expression" dxfId="15" priority="16">
      <formula>ISTEXT(S59)</formula>
    </cfRule>
  </conditionalFormatting>
  <conditionalFormatting sqref="T59">
    <cfRule type="expression" dxfId="14" priority="15">
      <formula>ISTEXT(T59)</formula>
    </cfRule>
  </conditionalFormatting>
  <conditionalFormatting sqref="Q8:R8">
    <cfRule type="expression" dxfId="13" priority="13">
      <formula>ISTEXT(Q8)</formula>
    </cfRule>
  </conditionalFormatting>
  <conditionalFormatting sqref="Q10:R10">
    <cfRule type="expression" dxfId="12" priority="12">
      <formula>ISTEXT(Q10)</formula>
    </cfRule>
  </conditionalFormatting>
  <conditionalFormatting sqref="Q38:R38">
    <cfRule type="expression" dxfId="11" priority="11">
      <formula>ISTEXT(Q38)</formula>
    </cfRule>
  </conditionalFormatting>
  <conditionalFormatting sqref="Q40:R40">
    <cfRule type="expression" dxfId="10" priority="10">
      <formula>ISTEXT(Q40)</formula>
    </cfRule>
  </conditionalFormatting>
  <conditionalFormatting sqref="Q42:R42">
    <cfRule type="expression" dxfId="9" priority="9">
      <formula>ISTEXT(Q42)</formula>
    </cfRule>
  </conditionalFormatting>
  <conditionalFormatting sqref="Q44:R44">
    <cfRule type="expression" dxfId="8" priority="8">
      <formula>ISTEXT(Q44)</formula>
    </cfRule>
  </conditionalFormatting>
  <conditionalFormatting sqref="Q46:R46">
    <cfRule type="expression" dxfId="7" priority="7">
      <formula>ISTEXT(Q46)</formula>
    </cfRule>
  </conditionalFormatting>
  <conditionalFormatting sqref="Q48:R48">
    <cfRule type="expression" dxfId="6" priority="6">
      <formula>ISTEXT(Q48)</formula>
    </cfRule>
  </conditionalFormatting>
  <conditionalFormatting sqref="Q50:R50">
    <cfRule type="expression" dxfId="5" priority="5">
      <formula>ISTEXT(Q50)</formula>
    </cfRule>
  </conditionalFormatting>
  <conditionalFormatting sqref="Q52:R52">
    <cfRule type="expression" dxfId="4" priority="4">
      <formula>ISTEXT(Q52)</formula>
    </cfRule>
  </conditionalFormatting>
  <conditionalFormatting sqref="Q54:R54">
    <cfRule type="expression" dxfId="3" priority="3">
      <formula>ISTEXT(Q54)</formula>
    </cfRule>
  </conditionalFormatting>
  <conditionalFormatting sqref="Q56:R56">
    <cfRule type="expression" dxfId="2" priority="2">
      <formula>ISTEXT(Q56)</formula>
    </cfRule>
  </conditionalFormatting>
  <conditionalFormatting sqref="Q58:R58">
    <cfRule type="expression" dxfId="1" priority="1">
      <formula>ISTEXT(Q58)</formula>
    </cfRule>
  </conditionalFormatting>
  <pageMargins left="0.7" right="0.7" top="0.75" bottom="0.75" header="0.3" footer="0.3"/>
  <pageSetup scale="61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39" sqref="B39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Read me</vt:lpstr>
      <vt:lpstr>Requirement Summary</vt:lpstr>
      <vt:lpstr> Inf Conc</vt:lpstr>
      <vt:lpstr>Inf Load</vt:lpstr>
      <vt:lpstr>Eff Conc.</vt:lpstr>
      <vt:lpstr>Eff Loads</vt:lpstr>
      <vt:lpstr> Inf QAQC MLs </vt:lpstr>
      <vt:lpstr>Eff QAQC MLs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Tong Yin</cp:lastModifiedBy>
  <cp:lastPrinted>2013-04-26T21:27:08Z</cp:lastPrinted>
  <dcterms:created xsi:type="dcterms:W3CDTF">2012-05-04T22:10:30Z</dcterms:created>
  <dcterms:modified xsi:type="dcterms:W3CDTF">2013-05-03T18:56:23Z</dcterms:modified>
</cp:coreProperties>
</file>