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R9" i="16" l="1"/>
  <c r="R8" i="16"/>
  <c r="R7" i="16"/>
  <c r="E9" i="12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B8" i="13"/>
  <c r="B8" i="16" s="1"/>
  <c r="C8" i="13"/>
  <c r="D8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<sst xmlns="http://schemas.openxmlformats.org/spreadsheetml/2006/main" count="388" uniqueCount="216">
  <si>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</si>
  <si>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</si>
  <si>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</si>
  <si>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</si>
  <si>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</si>
  <si>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</si>
  <si>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</si>
  <si>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</si>
  <si>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</si>
  <si>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</si>
  <si>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</si>
  <si>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</si>
  <si>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</si>
  <si>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</si>
  <si>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</si>
  <si>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</si>
  <si>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</si>
  <si>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</si>
  <si>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</si>
  <si>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</si>
  <si>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</si>
  <si>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</si>
  <si>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</si>
  <si>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</si>
  <si>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</si>
  <si>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</si>
  <si>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</si>
  <si>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</si>
  <si>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</si>
  <si>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</si>
  <si>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</si>
  <si>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</si>
  <si>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</si>
  <si>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</si>
  <si>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</si>
  <si>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</si>
  <si>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</si>
  <si>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</si>
  <si>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</si>
  <si>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</si>
  <si>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</si>
  <si>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</si>
  <si>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</si>
  <si>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</si>
  <si>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</si>
  <si>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</si>
  <si>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</si>
  <si>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</si>
  <si>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</si>
  <si>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</si>
  <si>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</si>
  <si>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</si>
  <si>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</si>
  <si>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</si>
  <si>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</si>
  <si>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</si>
  <si>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</si>
  <si>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</si>
  <si>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</si>
  <si>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</si>
  <si>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</si>
  <si>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</si>
  <si>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</si>
  <si>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</si>
  <si>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</si>
  <si>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</si>
  <si>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</si>
  <si>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</si>
  <si>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</si>
  <si>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</si>
  <si>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</si>
  <si>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</si>
  <si>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</si>
  <si>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</si>
  <si>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</si>
  <si>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</si>
  <si>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</si>
  <si>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</si>
  <si>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</si>
  <si>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</si>
  <si>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</si>
  <si>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</si>
  <si>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</si>
  <si>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</si>
  <si>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</si>
  <si>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</si>
  <si>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</si>
  <si>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</si>
  <si>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</si>
  <si>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</si>
  <si>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</si>
  <si>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</si>
  <si>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</si>
  <si>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</si>
  <si>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</si>
  <si>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</si>
  <si>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</si>
  <si>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</si>
  <si>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</si>
  <si>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</si>
  <si>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</si>
  <si>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</si>
  <si>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</si>
  <si>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</si>
  <si>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</si>
  <si>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</si>
  <si>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</si>
  <si>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</si>
  <si>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</si>
  <si>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</si>
  <si>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</si>
  <si>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</si>
  <si>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</si>
  <si>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</si>
  <si>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</si>
  <si>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</si>
  <si>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</si>
  <si>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</si>
  <si>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</si>
  <si>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</si>
  <si>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</si>
  <si>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</si>
  <si>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</si>
  <si>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</si>
  <si>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</si>
  <si>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</si>
  <si>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</si>
  <si>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</si>
  <si>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</si>
  <si>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</si>
  <si>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</si>
  <si>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</si>
  <si>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</si>
  <si>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</si>
  <si>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</si>
  <si>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</si>
  <si>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</si>
  <si>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</si>
  <si>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</si>
  <si>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</si>
  <si>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</si>
  <si>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</si>
  <si>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</si>
  <si>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</si>
  <si>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</si>
  <si>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</si>
  <si>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</si>
  <si>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</si>
  <si>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</si>
  <si>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</si>
  <si>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</si>
  <si>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</si>
  <si>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</si>
  <si>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</si>
  <si>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</si>
  <si>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</si>
  <si>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</si>
  <si>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</si>
  <si>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</si>
  <si>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</si>
  <si>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</si>
  <si>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</si>
  <si>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</si>
  <si>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</si>
  <si>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</si>
  <si>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</si>
  <si>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</si>
  <si>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</si>
  <si>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</si>
  <si>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</si>
  <si>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</si>
  <si>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</si>
  <si>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</si>
  <si>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</si>
  <si>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</si>
  <si>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</si>
  <si>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</si>
  <si>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</si>
  <si>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</si>
  <si>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</si>
  <si>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</si>
  <si>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</si>
  <si>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</si>
  <si>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</si>
  <si>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</si>
  <si>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</si>
  <si>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</si>
  <si>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</si>
  <si>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</si>
  <si>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</si>
  <si>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</si>
  <si>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</si>
  <si>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</si>
  <si>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</si>
  <si>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</si>
  <si>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</si>
  <si>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</si>
  <si>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</si>
  <si>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</si>
  <si>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</si>
  <si>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</si>
  <si>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</si>
  <si>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</si>
  <si>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Rodeo Sanitary District</t>
  </si>
  <si>
    <t>N</t>
  </si>
  <si>
    <t>&gt;=5</t>
  </si>
  <si>
    <t>Yearly</t>
  </si>
  <si>
    <t>Dry 2012</t>
  </si>
  <si>
    <t>Andrew Alva Oper.II alvaa@rodeosan.org 510-799-2970</t>
  </si>
  <si>
    <t>Avg. daily Flow</t>
  </si>
  <si>
    <t>&lt;MDL</t>
  </si>
  <si>
    <t>Q3 2012</t>
  </si>
  <si>
    <t>Q4 2012</t>
  </si>
  <si>
    <t>Q1 2013</t>
  </si>
  <si>
    <t>Y</t>
  </si>
  <si>
    <t>Wet 2012/13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</si>
</sst>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0" fillId="7" borderId="44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6" zoomScale="85" zoomScaleNormal="85" workbookViewId="0">
      <selection activeCell="B10" sqref="B10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Rodeo Sanitary District</v>
      </c>
      <c r="B1" s="247" t="s">
        <v>203</v>
      </c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4" t="s">
        <v>136</v>
      </c>
      <c r="B3" s="327" t="s">
        <v>205</v>
      </c>
      <c r="C3" s="37" t="s">
        <v>72</v>
      </c>
      <c r="D3" s="39" t="s">
        <v>73</v>
      </c>
    </row>
    <row r="4" spans="1:4" x14ac:dyDescent="0.25">
      <c r="A4" s="215" t="s">
        <v>137</v>
      </c>
      <c r="B4" s="328" t="s">
        <v>206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326" t="s">
        <v>204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1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0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0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0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2"/>
      <c r="B62" s="33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workbookViewId="0">
      <selection activeCell="A12" sqref="A12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208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207</v>
      </c>
      <c r="B7" s="27">
        <v>41091</v>
      </c>
      <c r="C7" s="243">
        <v>0.61299999999999999</v>
      </c>
      <c r="D7" s="243">
        <v>1.28</v>
      </c>
      <c r="E7" s="151">
        <f t="shared" ref="E7:E26" si="0">SUM(F7,G7,H7)</f>
        <v>41.680000000000007</v>
      </c>
      <c r="F7" s="243">
        <v>41</v>
      </c>
      <c r="G7" s="244">
        <v>0.34</v>
      </c>
      <c r="H7" s="243">
        <v>0.34</v>
      </c>
      <c r="I7" s="244">
        <v>28</v>
      </c>
      <c r="J7" s="243">
        <v>3.4</v>
      </c>
      <c r="K7" s="244">
        <v>3.4</v>
      </c>
      <c r="L7" s="306">
        <v>278</v>
      </c>
    </row>
    <row r="8" spans="1:12" ht="16.5" customHeight="1" x14ac:dyDescent="0.25">
      <c r="A8" s="238" t="s">
        <v>215</v>
      </c>
      <c r="B8" s="27">
        <v>41250</v>
      </c>
      <c r="C8" s="243">
        <v>1.27</v>
      </c>
      <c r="D8" s="243">
        <v>2.73</v>
      </c>
      <c r="E8" s="151">
        <f t="shared" si="0"/>
        <v>43.8</v>
      </c>
      <c r="F8" s="243">
        <v>42</v>
      </c>
      <c r="G8" s="244">
        <v>0.9</v>
      </c>
      <c r="H8" s="243">
        <v>0.9</v>
      </c>
      <c r="I8" s="244">
        <v>30</v>
      </c>
      <c r="J8" s="243">
        <v>4.4000000000000004</v>
      </c>
      <c r="K8" s="244">
        <v>3.5</v>
      </c>
      <c r="L8" s="306">
        <v>173</v>
      </c>
    </row>
    <row r="9" spans="1:12" s="46" customFormat="1" ht="16.5" customHeight="1" x14ac:dyDescent="0.25">
      <c r="A9" s="238" t="s">
        <v>215</v>
      </c>
      <c r="B9" s="27">
        <v>41284</v>
      </c>
      <c r="C9" s="243">
        <v>0.84</v>
      </c>
      <c r="D9" s="243">
        <v>0.98</v>
      </c>
      <c r="E9" s="151">
        <f t="shared" si="0"/>
        <v>31.659999999999997</v>
      </c>
      <c r="F9" s="243">
        <v>30</v>
      </c>
      <c r="G9" s="244">
        <v>0.83</v>
      </c>
      <c r="H9" s="243">
        <v>0.83</v>
      </c>
      <c r="I9" s="244">
        <v>22</v>
      </c>
      <c r="J9" s="243">
        <v>3</v>
      </c>
      <c r="K9" s="244">
        <v>3</v>
      </c>
      <c r="L9" s="306">
        <v>151</v>
      </c>
    </row>
    <row r="10" spans="1:12" s="46" customFormat="1" ht="16.5" customHeight="1" x14ac:dyDescent="0.25">
      <c r="A10" s="238"/>
      <c r="B10" s="27"/>
      <c r="C10" s="243"/>
      <c r="D10" s="243"/>
      <c r="E10" s="151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1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8"/>
      <c r="C33" s="189"/>
      <c r="D33" s="189"/>
      <c r="E33" s="177"/>
      <c r="F33" s="189"/>
      <c r="G33" s="189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8"/>
      <c r="C34" s="189"/>
      <c r="D34" s="189"/>
      <c r="E34" s="177"/>
      <c r="F34" s="189"/>
      <c r="G34" s="189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8"/>
      <c r="C35" s="189"/>
      <c r="D35" s="189"/>
      <c r="E35" s="177"/>
      <c r="F35" s="189"/>
      <c r="G35" s="189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1"/>
      <c r="C36" s="191"/>
      <c r="D36" s="191"/>
      <c r="E36" s="191"/>
      <c r="F36" s="191"/>
      <c r="G36" s="189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1"/>
      <c r="C37" s="191"/>
      <c r="D37" s="191"/>
      <c r="E37" s="191"/>
      <c r="F37" s="191"/>
      <c r="G37" s="189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5"/>
      <c r="N53" s="177"/>
      <c r="O53" s="73"/>
    </row>
    <row r="54" spans="1:15" s="20" customFormat="1" x14ac:dyDescent="0.25">
      <c r="A54" s="227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5"/>
      <c r="N54" s="177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7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A13" sqref="A13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Rodeo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Andrew Alva Oper.II alvaa@rodeosan.org 510-799-2970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209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41091</v>
      </c>
      <c r="C7" s="129">
        <f>' Inf Conc'!C7</f>
        <v>0.61299999999999999</v>
      </c>
      <c r="D7" s="129">
        <f>' Inf Conc'!D7</f>
        <v>1.28</v>
      </c>
      <c r="E7" s="158">
        <f>IF(OR(' Inf Conc'!E7="",' Inf Conc'!E7=0)," ",' Inf Conc'!$C7*' Inf Conc'!E7*3.78)</f>
        <v>96.578395200000003</v>
      </c>
      <c r="F7" s="158">
        <f>IF(' Inf Conc'!F7="", " ", ' Inf Conc'!$C7*' Inf Conc'!F7*3.78)</f>
        <v>95.002739999999989</v>
      </c>
      <c r="G7" s="158">
        <f>IF(' Inf Conc'!G7="", " ", ' Inf Conc'!$C7*' Inf Conc'!G7*3.78)</f>
        <v>0.78782760000000007</v>
      </c>
      <c r="H7" s="158">
        <f>IF(' Inf Conc'!H7="", " ", ' Inf Conc'!$C7*' Inf Conc'!H7*3.78)</f>
        <v>0.78782760000000007</v>
      </c>
      <c r="I7" s="158">
        <f>IF(' Inf Conc'!I7="", " ", ' Inf Conc'!$C7*' Inf Conc'!I7*3.78)</f>
        <v>64.879919999999998</v>
      </c>
      <c r="J7" s="158">
        <f>IF(' Inf Conc'!J7="", " ", ' Inf Conc'!$C7*' Inf Conc'!J7*3.78)</f>
        <v>7.8782759999999996</v>
      </c>
      <c r="K7" s="158">
        <f>IF(' Inf Conc'!K7="", " ", ' Inf Conc'!$D7*' Inf Conc'!K7*3.78)</f>
        <v>16.450559999999999</v>
      </c>
      <c r="L7" s="158">
        <f>IF(' Inf Conc'!L7="", " ", ' Inf Conc'!$C7*' Inf Conc'!L7*3.78)</f>
        <v>644.16491999999994</v>
      </c>
    </row>
    <row r="8" spans="1:13" x14ac:dyDescent="0.25">
      <c r="A8" s="129" t="s">
        <v>215</v>
      </c>
      <c r="B8" s="27">
        <f>' Inf Conc'!B8</f>
        <v>41250</v>
      </c>
      <c r="C8" s="129">
        <f>' Inf Conc'!C8</f>
        <v>1.27</v>
      </c>
      <c r="D8" s="129">
        <f>' Inf Conc'!D8</f>
        <v>2.73</v>
      </c>
      <c r="E8" s="158">
        <f>IF(OR(' Inf Conc'!E8="",' Inf Conc'!E8=0)," ",' Inf Conc'!$C8*' Inf Conc'!E8*3.78)</f>
        <v>210.26627999999997</v>
      </c>
      <c r="F8" s="158">
        <f>IF(' Inf Conc'!F8="", " ", ' Inf Conc'!$C8*' Inf Conc'!F8*3.78)</f>
        <v>201.62520000000001</v>
      </c>
      <c r="G8" s="158">
        <f>IF(' Inf Conc'!G8="", " ", ' Inf Conc'!$C8*' Inf Conc'!G8*3.78)</f>
        <v>4.3205400000000003</v>
      </c>
      <c r="H8" s="158">
        <f>IF(' Inf Conc'!H8="", " ", ' Inf Conc'!$C8*' Inf Conc'!H8*3.78)</f>
        <v>4.3205400000000003</v>
      </c>
      <c r="I8" s="158">
        <f>IF(' Inf Conc'!I8="", " ", ' Inf Conc'!$C8*' Inf Conc'!I8*3.78)</f>
        <v>144.018</v>
      </c>
      <c r="J8" s="158">
        <f>IF(' Inf Conc'!J8="", " ", ' Inf Conc'!$C8*' Inf Conc'!J8*3.78)</f>
        <v>21.122640000000004</v>
      </c>
      <c r="K8" s="158">
        <f>IF(' Inf Conc'!K8="", " ", ' Inf Conc'!$D8*' Inf Conc'!K8*3.78)</f>
        <v>36.117899999999999</v>
      </c>
      <c r="L8" s="158">
        <f>IF(' Inf Conc'!L8="", " ", ' Inf Conc'!$C8*' Inf Conc'!L8*3.78)</f>
        <v>830.50379999999996</v>
      </c>
    </row>
    <row r="9" spans="1:13" x14ac:dyDescent="0.25">
      <c r="A9" s="129" t="s">
        <v>215</v>
      </c>
      <c r="B9" s="27">
        <f>' Inf Conc'!B9</f>
        <v>41284</v>
      </c>
      <c r="C9" s="129">
        <f>' Inf Conc'!C9</f>
        <v>0.84</v>
      </c>
      <c r="D9" s="129">
        <f>' Inf Conc'!D9</f>
        <v>0.98</v>
      </c>
      <c r="E9" s="158">
        <f>IF(OR(' Inf Conc'!E9="",' Inf Conc'!E9=0)," ",' Inf Conc'!$C9*' Inf Conc'!E9*3.78)</f>
        <v>100.52683199999998</v>
      </c>
      <c r="F9" s="158">
        <f>IF(' Inf Conc'!F9="", " ", ' Inf Conc'!$C9*' Inf Conc'!F9*3.78)</f>
        <v>95.255999999999986</v>
      </c>
      <c r="G9" s="158">
        <f>IF(' Inf Conc'!G9="", " ", ' Inf Conc'!$C9*' Inf Conc'!G9*3.78)</f>
        <v>2.6354159999999998</v>
      </c>
      <c r="H9" s="158">
        <f>IF(' Inf Conc'!H9="", " ", ' Inf Conc'!$C9*' Inf Conc'!H9*3.78)</f>
        <v>2.6354159999999998</v>
      </c>
      <c r="I9" s="158">
        <f>IF(' Inf Conc'!I9="", " ", ' Inf Conc'!$C9*' Inf Conc'!I9*3.78)</f>
        <v>69.854399999999998</v>
      </c>
      <c r="J9" s="158">
        <f>IF(' Inf Conc'!J9="", " ", ' Inf Conc'!$C9*' Inf Conc'!J9*3.78)</f>
        <v>9.525599999999999</v>
      </c>
      <c r="K9" s="158">
        <f>IF(' Inf Conc'!K9="", " ", ' Inf Conc'!$D9*' Inf Conc'!K9*3.78)</f>
        <v>11.113199999999999</v>
      </c>
      <c r="L9" s="158">
        <f>IF(' Inf Conc'!L9="", " ", ' Inf Conc'!$C9*' Inf Conc'!L9*3.78)</f>
        <v>479.45519999999993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4" sqref="C14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Rodeo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Andrew Alva Oper.II alvaa@rodeosan.org 510-799-2970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211</v>
      </c>
      <c r="B7" s="305">
        <v>41091</v>
      </c>
      <c r="C7" s="31" t="s">
        <v>204</v>
      </c>
      <c r="D7" s="243">
        <v>0.56999999999999995</v>
      </c>
      <c r="E7" s="243">
        <v>1.17</v>
      </c>
      <c r="F7" s="151">
        <f t="shared" ref="F7:F18" si="0">SUM(H7,J7,K7)</f>
        <v>15.42</v>
      </c>
      <c r="G7" s="129">
        <f t="shared" ref="G7:G18" si="1">SUM(I7:K7)</f>
        <v>15.42</v>
      </c>
      <c r="H7" s="244">
        <v>3.2</v>
      </c>
      <c r="I7" s="243">
        <v>3.2</v>
      </c>
      <c r="J7" s="244">
        <v>12</v>
      </c>
      <c r="K7" s="243">
        <v>0.22</v>
      </c>
      <c r="L7" s="244">
        <v>2.5</v>
      </c>
      <c r="M7" s="295"/>
      <c r="N7" s="244">
        <v>4.5999999999999996</v>
      </c>
      <c r="O7" s="243">
        <v>4.2</v>
      </c>
      <c r="P7" s="244">
        <v>4.2</v>
      </c>
      <c r="Q7" s="243">
        <v>6.24</v>
      </c>
      <c r="R7" s="243">
        <v>7.49</v>
      </c>
      <c r="S7" s="244">
        <v>73.900000000000006</v>
      </c>
      <c r="T7" s="244">
        <v>76.400000000000006</v>
      </c>
      <c r="U7" s="306">
        <v>3</v>
      </c>
    </row>
    <row r="8" spans="1:21" s="117" customFormat="1" ht="16.5" customHeight="1" x14ac:dyDescent="0.25">
      <c r="A8" s="305" t="s">
        <v>211</v>
      </c>
      <c r="B8" s="305">
        <v>41134</v>
      </c>
      <c r="C8" s="31" t="s">
        <v>204</v>
      </c>
      <c r="D8" s="243">
        <v>0.56000000000000005</v>
      </c>
      <c r="E8" s="243">
        <v>1.3</v>
      </c>
      <c r="F8" s="151">
        <f t="shared" si="0"/>
        <v>20.260000000000002</v>
      </c>
      <c r="G8" s="129">
        <f t="shared" si="1"/>
        <v>19.36</v>
      </c>
      <c r="H8" s="244">
        <v>6.1</v>
      </c>
      <c r="I8" s="243">
        <v>5.2</v>
      </c>
      <c r="J8" s="244">
        <v>14</v>
      </c>
      <c r="K8" s="243">
        <v>0.16</v>
      </c>
      <c r="L8" s="244">
        <v>4.5</v>
      </c>
      <c r="M8" s="295"/>
      <c r="N8" s="244">
        <v>4.2</v>
      </c>
      <c r="O8" s="243">
        <v>4</v>
      </c>
      <c r="P8" s="244">
        <v>4</v>
      </c>
      <c r="Q8" s="243">
        <v>6.58</v>
      </c>
      <c r="R8" s="243">
        <v>7.32</v>
      </c>
      <c r="S8" s="244">
        <v>74.3</v>
      </c>
      <c r="T8" s="244">
        <v>79.7</v>
      </c>
      <c r="U8" s="306">
        <v>4</v>
      </c>
    </row>
    <row r="9" spans="1:21" s="117" customFormat="1" ht="16.5" customHeight="1" x14ac:dyDescent="0.25">
      <c r="A9" s="305" t="s">
        <v>211</v>
      </c>
      <c r="B9" s="305">
        <v>41167</v>
      </c>
      <c r="C9" s="31" t="s">
        <v>204</v>
      </c>
      <c r="D9" s="243">
        <v>0.56000000000000005</v>
      </c>
      <c r="E9" s="243">
        <v>1.5</v>
      </c>
      <c r="F9" s="151">
        <f t="shared" si="0"/>
        <v>15.21</v>
      </c>
      <c r="G9" s="129">
        <f t="shared" si="1"/>
        <v>15.01</v>
      </c>
      <c r="H9" s="244">
        <v>5.4</v>
      </c>
      <c r="I9" s="243">
        <v>5.2</v>
      </c>
      <c r="J9" s="244">
        <v>9.3000000000000007</v>
      </c>
      <c r="K9" s="243">
        <v>0.51</v>
      </c>
      <c r="L9" s="244">
        <v>4.4000000000000004</v>
      </c>
      <c r="M9" s="295"/>
      <c r="N9" s="244">
        <v>4.0999999999999996</v>
      </c>
      <c r="O9" s="243">
        <v>4.2</v>
      </c>
      <c r="P9" s="244">
        <v>3.9</v>
      </c>
      <c r="Q9" s="243">
        <v>6.56</v>
      </c>
      <c r="R9" s="243">
        <v>7.18</v>
      </c>
      <c r="S9" s="244">
        <v>74.099999999999994</v>
      </c>
      <c r="T9" s="244">
        <v>76.2</v>
      </c>
      <c r="U9" s="306">
        <v>3</v>
      </c>
    </row>
    <row r="10" spans="1:21" s="117" customFormat="1" ht="16.5" customHeight="1" x14ac:dyDescent="0.25">
      <c r="A10" s="305" t="s">
        <v>212</v>
      </c>
      <c r="B10" s="305">
        <v>41194</v>
      </c>
      <c r="C10" s="31" t="s">
        <v>204</v>
      </c>
      <c r="D10" s="243">
        <v>0.57999999999999996</v>
      </c>
      <c r="E10" s="243">
        <v>0.77</v>
      </c>
      <c r="F10" s="151">
        <f t="shared" si="0"/>
        <v>15.200000000000001</v>
      </c>
      <c r="G10" s="129">
        <f t="shared" si="1"/>
        <v>14.1</v>
      </c>
      <c r="H10" s="244">
        <v>4.7</v>
      </c>
      <c r="I10" s="243">
        <v>3.6</v>
      </c>
      <c r="J10" s="244">
        <v>8.9</v>
      </c>
      <c r="K10" s="243">
        <v>1.6</v>
      </c>
      <c r="L10" s="244">
        <v>2.8</v>
      </c>
      <c r="M10" s="295"/>
      <c r="N10" s="244">
        <v>4.9000000000000004</v>
      </c>
      <c r="O10" s="243">
        <v>5</v>
      </c>
      <c r="P10" s="244">
        <v>4.7</v>
      </c>
      <c r="Q10" s="243">
        <v>6.78</v>
      </c>
      <c r="R10" s="243">
        <v>7.21</v>
      </c>
      <c r="S10" s="244">
        <v>69.2</v>
      </c>
      <c r="T10" s="244">
        <v>77.3</v>
      </c>
      <c r="U10" s="306">
        <v>5</v>
      </c>
    </row>
    <row r="11" spans="1:21" s="124" customFormat="1" ht="16.5" customHeight="1" x14ac:dyDescent="0.25">
      <c r="A11" s="305" t="s">
        <v>212</v>
      </c>
      <c r="B11" s="305">
        <v>41228</v>
      </c>
      <c r="C11" s="31" t="s">
        <v>204</v>
      </c>
      <c r="D11" s="243">
        <v>0.67</v>
      </c>
      <c r="E11" s="243">
        <v>1.1299999999999999</v>
      </c>
      <c r="F11" s="151">
        <f t="shared" si="0"/>
        <v>10.901999999999999</v>
      </c>
      <c r="G11" s="129">
        <f t="shared" si="1"/>
        <v>10.602</v>
      </c>
      <c r="H11" s="244">
        <v>1.7</v>
      </c>
      <c r="I11" s="243">
        <v>1.4</v>
      </c>
      <c r="J11" s="244">
        <v>9.1999999999999993</v>
      </c>
      <c r="K11" s="243">
        <v>2E-3</v>
      </c>
      <c r="L11" s="244">
        <v>0.4</v>
      </c>
      <c r="M11" s="295"/>
      <c r="N11" s="244">
        <v>3.3</v>
      </c>
      <c r="O11" s="243">
        <v>2.9</v>
      </c>
      <c r="P11" s="244">
        <v>3.1</v>
      </c>
      <c r="Q11" s="243">
        <v>6.55</v>
      </c>
      <c r="R11" s="243">
        <v>7.28</v>
      </c>
      <c r="S11" s="244">
        <v>65.8</v>
      </c>
      <c r="T11" s="244">
        <v>74.3</v>
      </c>
      <c r="U11" s="306">
        <v>3</v>
      </c>
    </row>
    <row r="12" spans="1:21" s="125" customFormat="1" ht="16.5" customHeight="1" x14ac:dyDescent="0.25">
      <c r="A12" s="305" t="s">
        <v>212</v>
      </c>
      <c r="B12" s="305">
        <v>41250</v>
      </c>
      <c r="C12" s="31" t="s">
        <v>214</v>
      </c>
      <c r="D12" s="243">
        <v>1.17</v>
      </c>
      <c r="E12" s="243">
        <v>2.9</v>
      </c>
      <c r="F12" s="151">
        <f t="shared" si="0"/>
        <v>14.8</v>
      </c>
      <c r="G12" s="129">
        <f t="shared" si="1"/>
        <v>15</v>
      </c>
      <c r="H12" s="244">
        <v>0.8</v>
      </c>
      <c r="I12" s="243">
        <v>1</v>
      </c>
      <c r="J12" s="244">
        <v>14</v>
      </c>
      <c r="K12" s="243">
        <v>0</v>
      </c>
      <c r="L12" s="244">
        <v>0.2</v>
      </c>
      <c r="M12" s="295"/>
      <c r="N12" s="244">
        <v>2.2999999999999998</v>
      </c>
      <c r="O12" s="243">
        <v>2.5</v>
      </c>
      <c r="P12" s="244">
        <v>2.9</v>
      </c>
      <c r="Q12" s="243">
        <v>6.67</v>
      </c>
      <c r="R12" s="243">
        <v>7.33</v>
      </c>
      <c r="S12" s="244">
        <v>60.98</v>
      </c>
      <c r="T12" s="244">
        <v>69.08</v>
      </c>
      <c r="U12" s="306">
        <v>3</v>
      </c>
    </row>
    <row r="13" spans="1:21" s="125" customFormat="1" ht="16.5" customHeight="1" x14ac:dyDescent="0.25">
      <c r="A13" s="305" t="s">
        <v>213</v>
      </c>
      <c r="B13" s="305">
        <v>41284</v>
      </c>
      <c r="C13" s="31" t="s">
        <v>204</v>
      </c>
      <c r="D13" s="243">
        <v>0.71</v>
      </c>
      <c r="E13" s="243">
        <v>0.87</v>
      </c>
      <c r="F13" s="151">
        <f t="shared" si="0"/>
        <v>20.100000000000001</v>
      </c>
      <c r="G13" s="129">
        <f t="shared" si="1"/>
        <v>19.5</v>
      </c>
      <c r="H13" s="244">
        <v>3.8</v>
      </c>
      <c r="I13" s="243">
        <v>3.2</v>
      </c>
      <c r="J13" s="244">
        <v>16</v>
      </c>
      <c r="K13" s="243">
        <v>0.3</v>
      </c>
      <c r="L13" s="244">
        <v>2.1</v>
      </c>
      <c r="M13" s="295"/>
      <c r="N13" s="244">
        <v>3.2</v>
      </c>
      <c r="O13" s="243">
        <v>3</v>
      </c>
      <c r="P13" s="244">
        <v>3</v>
      </c>
      <c r="Q13" s="243">
        <v>6.47</v>
      </c>
      <c r="R13" s="243">
        <v>6.8</v>
      </c>
      <c r="S13" s="244">
        <v>61.7</v>
      </c>
      <c r="T13" s="244">
        <v>64.900000000000006</v>
      </c>
      <c r="U13" s="306">
        <v>5</v>
      </c>
    </row>
    <row r="14" spans="1:21" s="125" customFormat="1" ht="16.5" customHeight="1" x14ac:dyDescent="0.25">
      <c r="A14" s="305" t="s">
        <v>213</v>
      </c>
      <c r="B14" s="305">
        <v>41317</v>
      </c>
      <c r="C14" s="31" t="s">
        <v>204</v>
      </c>
      <c r="D14" s="243">
        <v>0.61</v>
      </c>
      <c r="E14" s="243">
        <v>0.66</v>
      </c>
      <c r="F14" s="151">
        <f t="shared" si="0"/>
        <v>24.099999999999998</v>
      </c>
      <c r="G14" s="129">
        <f t="shared" si="1"/>
        <v>23.599999999999998</v>
      </c>
      <c r="H14" s="244">
        <v>6.7</v>
      </c>
      <c r="I14" s="243">
        <v>6.2</v>
      </c>
      <c r="J14" s="244">
        <v>17</v>
      </c>
      <c r="K14" s="243">
        <v>0.4</v>
      </c>
      <c r="L14" s="244">
        <v>5.5</v>
      </c>
      <c r="M14" s="295"/>
      <c r="N14" s="244">
        <v>3.8</v>
      </c>
      <c r="O14" s="243">
        <v>3.6</v>
      </c>
      <c r="P14" s="244">
        <v>3.8</v>
      </c>
      <c r="Q14" s="243">
        <v>6.21</v>
      </c>
      <c r="R14" s="243">
        <v>6.78</v>
      </c>
      <c r="S14" s="244">
        <v>62.2</v>
      </c>
      <c r="T14" s="244">
        <v>64.5</v>
      </c>
      <c r="U14" s="306">
        <v>12</v>
      </c>
    </row>
    <row r="15" spans="1:21" s="117" customFormat="1" ht="16.5" customHeight="1" x14ac:dyDescent="0.25">
      <c r="A15" s="305" t="s">
        <v>213</v>
      </c>
      <c r="B15" s="305">
        <v>41353</v>
      </c>
      <c r="C15" s="31" t="s">
        <v>204</v>
      </c>
      <c r="D15" s="243">
        <v>0.6</v>
      </c>
      <c r="E15" s="243">
        <v>0.64</v>
      </c>
      <c r="F15" s="151">
        <f t="shared" si="0"/>
        <v>21.3</v>
      </c>
      <c r="G15" s="129">
        <f t="shared" si="1"/>
        <v>20.5</v>
      </c>
      <c r="H15" s="244">
        <v>4.5999999999999996</v>
      </c>
      <c r="I15" s="243">
        <v>3.8</v>
      </c>
      <c r="J15" s="244">
        <v>16</v>
      </c>
      <c r="K15" s="243">
        <v>0.7</v>
      </c>
      <c r="L15" s="244">
        <v>3.1</v>
      </c>
      <c r="M15" s="295"/>
      <c r="N15" s="244">
        <v>4.4000000000000004</v>
      </c>
      <c r="O15" s="243">
        <v>4.4000000000000004</v>
      </c>
      <c r="P15" s="244">
        <v>4</v>
      </c>
      <c r="Q15" s="243">
        <v>6.38</v>
      </c>
      <c r="R15" s="243">
        <v>7</v>
      </c>
      <c r="S15" s="244">
        <v>64</v>
      </c>
      <c r="T15" s="244">
        <v>68.5</v>
      </c>
      <c r="U15" s="306">
        <v>8</v>
      </c>
    </row>
    <row r="16" spans="1:21" s="125" customFormat="1" ht="16.5" customHeight="1" x14ac:dyDescent="0.25">
      <c r="A16" s="305"/>
      <c r="B16" s="233"/>
      <c r="C16" s="31"/>
      <c r="D16" s="243"/>
      <c r="E16" s="243"/>
      <c r="F16" s="151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3"/>
      <c r="C17" s="31"/>
      <c r="D17" s="243"/>
      <c r="E17" s="243"/>
      <c r="F17" s="151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3"/>
      <c r="C18" s="31"/>
      <c r="D18" s="243"/>
      <c r="E18" s="243"/>
      <c r="F18" s="151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3"/>
      <c r="C19" s="31"/>
      <c r="D19" s="243"/>
      <c r="E19" s="243"/>
      <c r="F19" s="151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8"/>
      <c r="C72" s="189"/>
      <c r="D72" s="189"/>
      <c r="E72" s="177"/>
      <c r="F72" s="177"/>
      <c r="G72" s="189"/>
      <c r="H72" s="189"/>
      <c r="I72" s="189"/>
      <c r="J72" s="287"/>
      <c r="K72" s="287"/>
      <c r="L72" s="262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8"/>
      <c r="C73" s="189"/>
      <c r="D73" s="189"/>
      <c r="E73" s="177"/>
      <c r="F73" s="177"/>
      <c r="G73" s="189"/>
      <c r="H73" s="189"/>
      <c r="I73" s="189"/>
      <c r="J73" s="287"/>
      <c r="K73" s="287"/>
      <c r="L73" s="262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8"/>
      <c r="C74" s="189"/>
      <c r="D74" s="189"/>
      <c r="E74" s="177"/>
      <c r="F74" s="177"/>
      <c r="G74" s="189"/>
      <c r="H74" s="189"/>
      <c r="I74" s="189"/>
      <c r="J74" s="287"/>
      <c r="K74" s="287"/>
      <c r="L74" s="262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1"/>
      <c r="C75" s="191"/>
      <c r="D75" s="191"/>
      <c r="E75" s="191"/>
      <c r="F75" s="191"/>
      <c r="G75" s="191"/>
      <c r="H75" s="191"/>
      <c r="I75" s="189"/>
      <c r="J75" s="287"/>
      <c r="K75" s="287"/>
      <c r="L75" s="262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79" t="s">
        <v>156</v>
      </c>
      <c r="B96" s="191"/>
      <c r="C96" s="191"/>
      <c r="D96" s="191"/>
      <c r="E96" s="191"/>
      <c r="F96" s="191"/>
      <c r="G96" s="191"/>
      <c r="H96" s="191"/>
      <c r="I96" s="191"/>
      <c r="J96" s="291"/>
      <c r="K96" s="291"/>
      <c r="L96" s="191"/>
      <c r="M96" s="191"/>
      <c r="N96" s="191"/>
      <c r="O96" s="191"/>
      <c r="P96" s="191"/>
      <c r="Q96" s="191"/>
      <c r="R96" s="270"/>
      <c r="S96" s="266"/>
      <c r="T96" s="266"/>
      <c r="U96" s="190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2"/>
      <c r="S97" s="190"/>
      <c r="T97" s="190"/>
      <c r="U97" s="190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1" priority="376" operator="containsText" text="Y">
      <formula>NOT(ISERROR(SEARCH("Y",C7)))</formula>
    </cfRule>
  </conditionalFormatting>
  <conditionalFormatting sqref="F19:F66">
    <cfRule type="expression" dxfId="526" priority="100">
      <formula>OR(ISBLANK($H19),AND(ISBLANK($J19),ISBLANK($K19)))</formula>
    </cfRule>
  </conditionalFormatting>
  <conditionalFormatting sqref="G19:G66">
    <cfRule type="expression" dxfId="525" priority="99">
      <formula>OR(ISBLANK($I19),AND(ISBLANK($J19),ISBLANK($K19)))</formula>
    </cfRule>
  </conditionalFormatting>
  <conditionalFormatting sqref="F35:F46">
    <cfRule type="expression" dxfId="524" priority="46">
      <formula>OR(ISBLANK($H35),AND(ISBLANK($J35),ISBLANK($K35)))</formula>
    </cfRule>
  </conditionalFormatting>
  <conditionalFormatting sqref="G35:G46">
    <cfRule type="expression" dxfId="523" priority="45">
      <formula>OR(ISBLANK($I35),AND(ISBLANK($J35),ISBLANK($K35)))</formula>
    </cfRule>
  </conditionalFormatting>
  <conditionalFormatting sqref="F7:F18">
    <cfRule type="expression" dxfId="522" priority="2">
      <formula>OR(ISBLANK($H7),AND(ISBLANK($J7),ISBLANK($K7)))</formula>
    </cfRule>
  </conditionalFormatting>
  <conditionalFormatting sqref="G7:G18">
    <cfRule type="expression" dxfId="521" priority="1">
      <formula>OR(ISBLANK($I7),AND(ISBLANK($J7),ISBLANK($K7)))</formula>
    </cfRule>
  </conditionalFormatting>
  <conditionalFormatting sqref="U7:U66">
    <cfRule type="expression" dxfId="520" priority="818">
      <formula>ISTEXT($U7)</formula>
    </cfRule>
    <cfRule type="expression" dxfId="519" priority="819">
      <formula>NOT(ISBLANK($U7))</formula>
    </cfRule>
    <cfRule type="expression" dxfId="518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workbookViewId="0">
      <selection activeCell="D18" sqref="D1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41091</v>
      </c>
      <c r="C7" s="130" t="s">
        <v>204</v>
      </c>
      <c r="D7" s="245">
        <f>'Eff Conc.'!D7</f>
        <v>0.56999999999999995</v>
      </c>
      <c r="E7" s="245">
        <f>'Eff Conc.'!E7</f>
        <v>1.17</v>
      </c>
      <c r="F7" s="280">
        <f>IF(OR('Eff Conc.'!F7=0,'Eff Conc.'!F7=""), " ", 'Eff Conc.'!$D7*'Eff Conc.'!F7*3.78)</f>
        <v>33.223931999999991</v>
      </c>
      <c r="G7" s="280">
        <f>IF(OR('Eff Conc.'!G7=0,'Eff Conc.'!G7=""), " ", 'Eff Conc.'!$D7*'Eff Conc.'!G7*3.78)</f>
        <v>33.223931999999991</v>
      </c>
      <c r="H7" s="280">
        <f>IF('Eff Conc.'!H7="", " ", 'Eff Conc.'!$D7*'Eff Conc.'!H7*3.78)</f>
        <v>6.8947199999999986</v>
      </c>
      <c r="I7" s="280">
        <f>IF('Eff Conc.'!I7="", " ", 'Eff Conc.'!$D7*'Eff Conc.'!I7*3.78)</f>
        <v>6.8947199999999986</v>
      </c>
      <c r="J7" s="280">
        <f>IF('Eff Conc.'!J7="", " ", 'Eff Conc.'!$D7*'Eff Conc.'!J7*3.78)</f>
        <v>25.855199999999996</v>
      </c>
      <c r="K7" s="280">
        <f>IF('Eff Conc.'!K7="", " ", 'Eff Conc.'!$D7*'Eff Conc.'!K7*3.78)</f>
        <v>0.47401199999999993</v>
      </c>
      <c r="L7" s="280">
        <f>IF('Eff Conc.'!L7="", " ", 'Eff Conc.'!$D7*'Eff Conc.'!L7*3.78)</f>
        <v>5.386499999999999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9.9111599999999971</v>
      </c>
      <c r="O7" s="280">
        <f>IF('Eff Conc.'!O7="", " ", 'Eff Conc.'!$D7*'Eff Conc.'!O7*3.78)</f>
        <v>9.049319999999998</v>
      </c>
      <c r="P7" s="280">
        <f>IF('Eff Conc.'!P7="", " ", 'Eff Conc.'!$E7*'Eff Conc.'!P7*3.78)</f>
        <v>18.574919999999999</v>
      </c>
      <c r="Q7" s="297">
        <f>IF('Eff Conc.'!U7="", " ", 'Eff Conc.'!$D7*'Eff Conc.'!U7*3.78)</f>
        <v>6.4637999999999991</v>
      </c>
    </row>
    <row r="8" spans="1:17" x14ac:dyDescent="0.25">
      <c r="A8" s="296" t="str">
        <f>'Eff Conc.'!A8</f>
        <v>Q3 2012</v>
      </c>
      <c r="B8" s="88">
        <f>'Eff Conc.'!B8</f>
        <v>41134</v>
      </c>
      <c r="C8" s="130" t="s">
        <v>204</v>
      </c>
      <c r="D8" s="245">
        <f>'Eff Conc.'!D8</f>
        <v>0.56000000000000005</v>
      </c>
      <c r="E8" s="245">
        <f>'Eff Conc.'!E8</f>
        <v>1.3</v>
      </c>
      <c r="F8" s="280">
        <f>IF(OR('Eff Conc.'!F8=0,'Eff Conc.'!F8=""), " ", 'Eff Conc.'!$D8*'Eff Conc.'!F8*3.78)</f>
        <v>42.886368000000012</v>
      </c>
      <c r="G8" s="280">
        <f>IF(OR('Eff Conc.'!G8=0,'Eff Conc.'!G8=""), " ", 'Eff Conc.'!$D8*'Eff Conc.'!G8*3.78)</f>
        <v>40.981248000000001</v>
      </c>
      <c r="H8" s="280">
        <f>IF('Eff Conc.'!H8="", " ", 'Eff Conc.'!$D8*'Eff Conc.'!H8*3.78)</f>
        <v>12.912479999999999</v>
      </c>
      <c r="I8" s="280">
        <f>IF('Eff Conc.'!I8="", " ", 'Eff Conc.'!$D8*'Eff Conc.'!I8*3.78)</f>
        <v>11.00736</v>
      </c>
      <c r="J8" s="280">
        <f>IF('Eff Conc.'!J8="", " ", 'Eff Conc.'!$D8*'Eff Conc.'!J8*3.78)</f>
        <v>29.635200000000001</v>
      </c>
      <c r="K8" s="280">
        <f>IF('Eff Conc.'!K8="", " ", 'Eff Conc.'!$D8*'Eff Conc.'!K8*3.78)</f>
        <v>0.33868800000000004</v>
      </c>
      <c r="L8" s="280">
        <f>IF('Eff Conc.'!L8="", " ", 'Eff Conc.'!$D8*'Eff Conc.'!L8*3.78)</f>
        <v>9.5256000000000007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8.8905600000000007</v>
      </c>
      <c r="O8" s="280">
        <f>IF('Eff Conc.'!O8="", " ", 'Eff Conc.'!$D8*'Eff Conc.'!O8*3.78)</f>
        <v>8.4672000000000001</v>
      </c>
      <c r="P8" s="280">
        <f>IF('Eff Conc.'!P8="", " ", 'Eff Conc.'!$E8*'Eff Conc.'!P8*3.78)</f>
        <v>19.655999999999999</v>
      </c>
      <c r="Q8" s="297">
        <f>IF('Eff Conc.'!U8="", " ", 'Eff Conc.'!$D8*'Eff Conc.'!U8*3.78)</f>
        <v>8.4672000000000001</v>
      </c>
    </row>
    <row r="9" spans="1:17" x14ac:dyDescent="0.25">
      <c r="A9" s="296" t="str">
        <f>'Eff Conc.'!A9</f>
        <v>Q3 2012</v>
      </c>
      <c r="B9" s="88">
        <f>'Eff Conc.'!B9</f>
        <v>41167</v>
      </c>
      <c r="C9" s="130" t="s">
        <v>204</v>
      </c>
      <c r="D9" s="245">
        <f>'Eff Conc.'!D9</f>
        <v>0.56000000000000005</v>
      </c>
      <c r="E9" s="245">
        <f>'Eff Conc.'!E9</f>
        <v>1.5</v>
      </c>
      <c r="F9" s="280">
        <f>IF(OR('Eff Conc.'!F9=0,'Eff Conc.'!F9=""), " ", 'Eff Conc.'!$D9*'Eff Conc.'!F9*3.78)</f>
        <v>32.196528000000008</v>
      </c>
      <c r="G9" s="280">
        <f>IF(OR('Eff Conc.'!G9=0,'Eff Conc.'!G9=""), " ", 'Eff Conc.'!$D9*'Eff Conc.'!G9*3.78)</f>
        <v>31.773168000000005</v>
      </c>
      <c r="H9" s="280">
        <f>IF('Eff Conc.'!H9="", " ", 'Eff Conc.'!$D9*'Eff Conc.'!H9*3.78)</f>
        <v>11.430720000000001</v>
      </c>
      <c r="I9" s="280">
        <f>IF('Eff Conc.'!I9="", " ", 'Eff Conc.'!$D9*'Eff Conc.'!I9*3.78)</f>
        <v>11.00736</v>
      </c>
      <c r="J9" s="280">
        <f>IF('Eff Conc.'!J9="", " ", 'Eff Conc.'!$D9*'Eff Conc.'!J9*3.78)</f>
        <v>19.686240000000002</v>
      </c>
      <c r="K9" s="280">
        <f>IF('Eff Conc.'!K9="", " ", 'Eff Conc.'!$D9*'Eff Conc.'!K9*3.78)</f>
        <v>1.0795680000000001</v>
      </c>
      <c r="L9" s="280">
        <f>IF('Eff Conc.'!L9="", " ", 'Eff Conc.'!$D9*'Eff Conc.'!L9*3.78)</f>
        <v>9.3139200000000013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8.6788799999999995</v>
      </c>
      <c r="O9" s="280">
        <f>IF('Eff Conc.'!O9="", " ", 'Eff Conc.'!$D9*'Eff Conc.'!O9*3.78)</f>
        <v>8.8905600000000007</v>
      </c>
      <c r="P9" s="280">
        <f>IF('Eff Conc.'!P9="", " ", 'Eff Conc.'!$E9*'Eff Conc.'!P9*3.78)</f>
        <v>22.112999999999996</v>
      </c>
      <c r="Q9" s="297">
        <f>IF('Eff Conc.'!U9="", " ", 'Eff Conc.'!$D9*'Eff Conc.'!U9*3.78)</f>
        <v>6.3504000000000005</v>
      </c>
    </row>
    <row r="10" spans="1:17" ht="15" customHeight="1" x14ac:dyDescent="0.25">
      <c r="A10" s="296" t="str">
        <f>'Eff Conc.'!A10</f>
        <v>Q4 2012</v>
      </c>
      <c r="B10" s="88">
        <f>'Eff Conc.'!B10</f>
        <v>41194</v>
      </c>
      <c r="C10" s="130" t="s">
        <v>204</v>
      </c>
      <c r="D10" s="245">
        <f>'Eff Conc.'!D10</f>
        <v>0.57999999999999996</v>
      </c>
      <c r="E10" s="245">
        <f>'Eff Conc.'!E10</f>
        <v>0.77</v>
      </c>
      <c r="F10" s="280">
        <f>IF(OR('Eff Conc.'!F10=0,'Eff Conc.'!F10=""), " ", 'Eff Conc.'!$D10*'Eff Conc.'!F10*3.78)</f>
        <v>33.324480000000001</v>
      </c>
      <c r="G10" s="280">
        <f>IF(OR('Eff Conc.'!G10=0,'Eff Conc.'!G10=""), " ", 'Eff Conc.'!$D10*'Eff Conc.'!G10*3.78)</f>
        <v>30.912839999999996</v>
      </c>
      <c r="H10" s="280">
        <f>IF('Eff Conc.'!H10="", " ", 'Eff Conc.'!$D10*'Eff Conc.'!H10*3.78)</f>
        <v>10.304279999999999</v>
      </c>
      <c r="I10" s="280">
        <f>IF('Eff Conc.'!I10="", " ", 'Eff Conc.'!$D10*'Eff Conc.'!I10*3.78)</f>
        <v>7.8926400000000001</v>
      </c>
      <c r="J10" s="280">
        <f>IF('Eff Conc.'!J10="", " ", 'Eff Conc.'!$D10*'Eff Conc.'!J10*3.78)</f>
        <v>19.512359999999997</v>
      </c>
      <c r="K10" s="280">
        <f>IF('Eff Conc.'!K10="", " ", 'Eff Conc.'!$D10*'Eff Conc.'!K10*3.78)</f>
        <v>3.5078399999999994</v>
      </c>
      <c r="L10" s="280">
        <f>IF('Eff Conc.'!L10="", " ", 'Eff Conc.'!$D10*'Eff Conc.'!L10*3.78)</f>
        <v>6.1387199999999993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10.742760000000001</v>
      </c>
      <c r="O10" s="280">
        <f>IF('Eff Conc.'!O10="", " ", 'Eff Conc.'!$D10*'Eff Conc.'!O10*3.78)</f>
        <v>10.962</v>
      </c>
      <c r="P10" s="280">
        <f>IF('Eff Conc.'!P10="", " ", 'Eff Conc.'!$E10*'Eff Conc.'!P10*3.78)</f>
        <v>13.679819999999999</v>
      </c>
      <c r="Q10" s="297">
        <f>IF('Eff Conc.'!U10="", " ", 'Eff Conc.'!$D10*'Eff Conc.'!U10*3.78)</f>
        <v>10.962</v>
      </c>
    </row>
    <row r="11" spans="1:17" x14ac:dyDescent="0.25">
      <c r="A11" s="296" t="str">
        <f>'Eff Conc.'!A11</f>
        <v>Q4 2012</v>
      </c>
      <c r="B11" s="88">
        <f>'Eff Conc.'!B11</f>
        <v>41228</v>
      </c>
      <c r="C11" s="130" t="s">
        <v>204</v>
      </c>
      <c r="D11" s="245">
        <f>'Eff Conc.'!D11</f>
        <v>0.67</v>
      </c>
      <c r="E11" s="245">
        <f>'Eff Conc.'!E11</f>
        <v>1.1299999999999999</v>
      </c>
      <c r="F11" s="280">
        <f>IF(OR('Eff Conc.'!F11=0,'Eff Conc.'!F11=""), " ", 'Eff Conc.'!$D11*'Eff Conc.'!F11*3.78)</f>
        <v>27.610405199999999</v>
      </c>
      <c r="G11" s="280">
        <f>IF(OR('Eff Conc.'!G11=0,'Eff Conc.'!G11=""), " ", 'Eff Conc.'!$D11*'Eff Conc.'!G11*3.78)</f>
        <v>26.8506252</v>
      </c>
      <c r="H11" s="280">
        <f>IF('Eff Conc.'!H11="", " ", 'Eff Conc.'!$D11*'Eff Conc.'!H11*3.78)</f>
        <v>4.3054199999999998</v>
      </c>
      <c r="I11" s="280">
        <f>IF('Eff Conc.'!I11="", " ", 'Eff Conc.'!$D11*'Eff Conc.'!I11*3.78)</f>
        <v>3.5456399999999997</v>
      </c>
      <c r="J11" s="280">
        <f>IF('Eff Conc.'!J11="", " ", 'Eff Conc.'!$D11*'Eff Conc.'!J11*3.78)</f>
        <v>23.299919999999997</v>
      </c>
      <c r="K11" s="280">
        <f>IF('Eff Conc.'!K11="", " ", 'Eff Conc.'!$D11*'Eff Conc.'!K11*3.78)</f>
        <v>5.0651999999999997E-3</v>
      </c>
      <c r="L11" s="280">
        <f>IF('Eff Conc.'!L11="", " ", 'Eff Conc.'!$D11*'Eff Conc.'!L11*3.78)</f>
        <v>1.0130399999999999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8.3575799999999987</v>
      </c>
      <c r="O11" s="280">
        <f>IF('Eff Conc.'!O11="", " ", 'Eff Conc.'!$D11*'Eff Conc.'!O11*3.78)</f>
        <v>7.3445400000000003</v>
      </c>
      <c r="P11" s="280">
        <f>IF('Eff Conc.'!P11="", " ", 'Eff Conc.'!$E11*'Eff Conc.'!P11*3.78)</f>
        <v>13.241339999999997</v>
      </c>
      <c r="Q11" s="297">
        <f>IF('Eff Conc.'!U11="", " ", 'Eff Conc.'!$D11*'Eff Conc.'!U11*3.78)</f>
        <v>7.5978000000000003</v>
      </c>
    </row>
    <row r="12" spans="1:17" s="17" customFormat="1" x14ac:dyDescent="0.25">
      <c r="A12" s="296" t="str">
        <f>'Eff Conc.'!A12</f>
        <v>Q4 2012</v>
      </c>
      <c r="B12" s="88">
        <f>'Eff Conc.'!B12</f>
        <v>41250</v>
      </c>
      <c r="C12" s="130" t="s">
        <v>214</v>
      </c>
      <c r="D12" s="245">
        <f>'Eff Conc.'!D12</f>
        <v>1.17</v>
      </c>
      <c r="E12" s="245">
        <f>'Eff Conc.'!E12</f>
        <v>2.9</v>
      </c>
      <c r="F12" s="280">
        <f>IF(OR('Eff Conc.'!F12=0,'Eff Conc.'!F12=""), " ", 'Eff Conc.'!$D12*'Eff Conc.'!F12*3.78)</f>
        <v>65.45447999999999</v>
      </c>
      <c r="G12" s="280">
        <f>IF(OR('Eff Conc.'!G12=0,'Eff Conc.'!G12=""), " ", 'Eff Conc.'!$D12*'Eff Conc.'!G12*3.78)</f>
        <v>66.338999999999984</v>
      </c>
      <c r="H12" s="280">
        <f>IF('Eff Conc.'!H12="", " ", 'Eff Conc.'!$D12*'Eff Conc.'!H12*3.78)</f>
        <v>3.5380799999999994</v>
      </c>
      <c r="I12" s="280">
        <f>IF('Eff Conc.'!I12="", " ", 'Eff Conc.'!$D12*'Eff Conc.'!I12*3.78)</f>
        <v>4.4225999999999992</v>
      </c>
      <c r="J12" s="280">
        <f>IF('Eff Conc.'!J12="", " ", 'Eff Conc.'!$D12*'Eff Conc.'!J12*3.78)</f>
        <v>61.916399999999996</v>
      </c>
      <c r="K12" s="280" t="s">
        <v>210</v>
      </c>
      <c r="L12" s="280">
        <f>IF('Eff Conc.'!L12="", " ", 'Eff Conc.'!$D12*'Eff Conc.'!L12*3.78)</f>
        <v>0.88451999999999986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10.17198</v>
      </c>
      <c r="O12" s="280">
        <f>IF('Eff Conc.'!O12="", " ", 'Eff Conc.'!$D12*'Eff Conc.'!O12*3.78)</f>
        <v>11.056499999999998</v>
      </c>
      <c r="P12" s="280">
        <f>IF('Eff Conc.'!P12="", " ", 'Eff Conc.'!$E12*'Eff Conc.'!P12*3.78)</f>
        <v>31.7898</v>
      </c>
      <c r="Q12" s="297">
        <f>IF('Eff Conc.'!U12="", " ", 'Eff Conc.'!$D12*'Eff Conc.'!U12*3.78)</f>
        <v>13.267799999999999</v>
      </c>
    </row>
    <row r="13" spans="1:17" x14ac:dyDescent="0.25">
      <c r="A13" s="296" t="str">
        <f>'Eff Conc.'!A13</f>
        <v>Q1 2013</v>
      </c>
      <c r="B13" s="88">
        <f>'Eff Conc.'!B13</f>
        <v>41284</v>
      </c>
      <c r="C13" s="130" t="s">
        <v>204</v>
      </c>
      <c r="D13" s="245">
        <f>'Eff Conc.'!D13</f>
        <v>0.71</v>
      </c>
      <c r="E13" s="245">
        <f>'Eff Conc.'!E13</f>
        <v>0.87</v>
      </c>
      <c r="F13" s="280">
        <f>IF(OR('Eff Conc.'!F13=0,'Eff Conc.'!F13=""), " ", 'Eff Conc.'!$D13*'Eff Conc.'!F13*3.78)</f>
        <v>53.944380000000002</v>
      </c>
      <c r="G13" s="280">
        <f>IF(OR('Eff Conc.'!G13=0,'Eff Conc.'!G13=""), " ", 'Eff Conc.'!$D13*'Eff Conc.'!G13*3.78)</f>
        <v>52.334099999999992</v>
      </c>
      <c r="H13" s="280">
        <f>IF('Eff Conc.'!H13="", " ", 'Eff Conc.'!$D13*'Eff Conc.'!H13*3.78)</f>
        <v>10.19844</v>
      </c>
      <c r="I13" s="280">
        <f>IF('Eff Conc.'!I13="", " ", 'Eff Conc.'!$D13*'Eff Conc.'!I13*3.78)</f>
        <v>8.5881599999999985</v>
      </c>
      <c r="J13" s="280">
        <f>IF('Eff Conc.'!J13="", " ", 'Eff Conc.'!$D13*'Eff Conc.'!J13*3.78)</f>
        <v>42.940799999999996</v>
      </c>
      <c r="K13" s="280">
        <f>IF('Eff Conc.'!K13="", " ", 'Eff Conc.'!$D13*'Eff Conc.'!K13*3.78)</f>
        <v>0.80513999999999997</v>
      </c>
      <c r="L13" s="280">
        <f>IF('Eff Conc.'!L13="", " ", 'Eff Conc.'!$D13*'Eff Conc.'!L13*3.78)</f>
        <v>5.6359799999999991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8.5881599999999985</v>
      </c>
      <c r="O13" s="280">
        <f>IF('Eff Conc.'!O13="", " ", 'Eff Conc.'!$D13*'Eff Conc.'!O13*3.78)</f>
        <v>8.0513999999999992</v>
      </c>
      <c r="P13" s="280">
        <f>IF('Eff Conc.'!P13="", " ", 'Eff Conc.'!$E13*'Eff Conc.'!P13*3.78)</f>
        <v>9.8657999999999983</v>
      </c>
      <c r="Q13" s="297">
        <f>IF('Eff Conc.'!U13="", " ", 'Eff Conc.'!$D13*'Eff Conc.'!U13*3.78)</f>
        <v>13.418999999999999</v>
      </c>
    </row>
    <row r="14" spans="1:17" x14ac:dyDescent="0.25">
      <c r="A14" s="296" t="str">
        <f>'Eff Conc.'!A14</f>
        <v>Q1 2013</v>
      </c>
      <c r="B14" s="88">
        <f>'Eff Conc.'!B14</f>
        <v>41317</v>
      </c>
      <c r="C14" s="130" t="s">
        <v>204</v>
      </c>
      <c r="D14" s="245">
        <f>'Eff Conc.'!D14</f>
        <v>0.61</v>
      </c>
      <c r="E14" s="245">
        <f>'Eff Conc.'!E14</f>
        <v>0.66</v>
      </c>
      <c r="F14" s="280">
        <f>IF(OR('Eff Conc.'!F14=0,'Eff Conc.'!F14=""), " ", 'Eff Conc.'!$D14*'Eff Conc.'!F14*3.78)</f>
        <v>55.569779999999994</v>
      </c>
      <c r="G14" s="280">
        <f>IF(OR('Eff Conc.'!G14=0,'Eff Conc.'!G14=""), " ", 'Eff Conc.'!$D14*'Eff Conc.'!G14*3.78)</f>
        <v>54.416879999999992</v>
      </c>
      <c r="H14" s="280">
        <f>IF('Eff Conc.'!H14="", " ", 'Eff Conc.'!$D14*'Eff Conc.'!H14*3.78)</f>
        <v>15.448859999999998</v>
      </c>
      <c r="I14" s="280">
        <f>IF('Eff Conc.'!I14="", " ", 'Eff Conc.'!$D14*'Eff Conc.'!I14*3.78)</f>
        <v>14.295959999999999</v>
      </c>
      <c r="J14" s="280">
        <f>IF('Eff Conc.'!J14="", " ", 'Eff Conc.'!$D14*'Eff Conc.'!J14*3.78)</f>
        <v>39.198599999999992</v>
      </c>
      <c r="K14" s="280">
        <f>IF('Eff Conc.'!K14="", " ", 'Eff Conc.'!$D14*'Eff Conc.'!K14*3.78)</f>
        <v>0.92231999999999992</v>
      </c>
      <c r="L14" s="280">
        <f>IF('Eff Conc.'!L14="", " ", 'Eff Conc.'!$D14*'Eff Conc.'!L14*3.78)</f>
        <v>12.681899999999999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8.7620399999999989</v>
      </c>
      <c r="O14" s="280">
        <f>IF('Eff Conc.'!O14="", " ", 'Eff Conc.'!$D14*'Eff Conc.'!O14*3.78)</f>
        <v>8.3008799999999994</v>
      </c>
      <c r="P14" s="280">
        <f>IF('Eff Conc.'!P14="", " ", 'Eff Conc.'!$E14*'Eff Conc.'!P14*3.78)</f>
        <v>9.4802400000000002</v>
      </c>
      <c r="Q14" s="297">
        <f>IF('Eff Conc.'!U14="", " ", 'Eff Conc.'!$D14*'Eff Conc.'!U14*3.78)</f>
        <v>27.669599999999999</v>
      </c>
    </row>
    <row r="15" spans="1:17" ht="15" customHeight="1" x14ac:dyDescent="0.25">
      <c r="A15" s="296" t="str">
        <f>'Eff Conc.'!A15</f>
        <v>Q1 2013</v>
      </c>
      <c r="B15" s="88">
        <f>'Eff Conc.'!B15</f>
        <v>41353</v>
      </c>
      <c r="C15" s="130" t="s">
        <v>204</v>
      </c>
      <c r="D15" s="245">
        <f>'Eff Conc.'!D15</f>
        <v>0.6</v>
      </c>
      <c r="E15" s="245">
        <f>'Eff Conc.'!E15</f>
        <v>0.64</v>
      </c>
      <c r="F15" s="280">
        <f>IF(OR('Eff Conc.'!F15=0,'Eff Conc.'!F15=""), " ", 'Eff Conc.'!$D15*'Eff Conc.'!F15*3.78)</f>
        <v>48.308399999999992</v>
      </c>
      <c r="G15" s="280">
        <f>IF(OR('Eff Conc.'!G15=0,'Eff Conc.'!G15=""), " ", 'Eff Conc.'!$D15*'Eff Conc.'!G15*3.78)</f>
        <v>46.493999999999993</v>
      </c>
      <c r="H15" s="280">
        <f>IF('Eff Conc.'!H15="", " ", 'Eff Conc.'!$D15*'Eff Conc.'!H15*3.78)</f>
        <v>10.432799999999999</v>
      </c>
      <c r="I15" s="280">
        <f>IF('Eff Conc.'!I15="", " ", 'Eff Conc.'!$D15*'Eff Conc.'!I15*3.78)</f>
        <v>8.6183999999999994</v>
      </c>
      <c r="J15" s="280">
        <f>IF('Eff Conc.'!J15="", " ", 'Eff Conc.'!$D15*'Eff Conc.'!J15*3.78)</f>
        <v>36.287999999999997</v>
      </c>
      <c r="K15" s="280">
        <f>IF('Eff Conc.'!K15="", " ", 'Eff Conc.'!$D15*'Eff Conc.'!K15*3.78)</f>
        <v>1.5875999999999999</v>
      </c>
      <c r="L15" s="280">
        <f>IF('Eff Conc.'!L15="", " ", 'Eff Conc.'!$D15*'Eff Conc.'!L15*3.78)</f>
        <v>7.0307999999999993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9.9792000000000005</v>
      </c>
      <c r="O15" s="280">
        <f>IF('Eff Conc.'!O15="", " ", 'Eff Conc.'!$D15*'Eff Conc.'!O15*3.78)</f>
        <v>9.9792000000000005</v>
      </c>
      <c r="P15" s="280">
        <f>IF('Eff Conc.'!P15="", " ", 'Eff Conc.'!$E15*'Eff Conc.'!P15*3.78)</f>
        <v>9.6768000000000001</v>
      </c>
      <c r="Q15" s="297">
        <f>IF('Eff Conc.'!U15="", " ", 'Eff Conc.'!$D15*'Eff Conc.'!U15*3.78)</f>
        <v>18.143999999999998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7" priority="4" operator="containsText" text="Y">
      <formula>NOT(ISERROR(SEARCH("Y",C7)))</formula>
    </cfRule>
  </conditionalFormatting>
  <conditionalFormatting sqref="A7:Q66">
    <cfRule type="containsBlanks" dxfId="516" priority="6">
      <formula>LEN(TRIM(A7))=0</formula>
    </cfRule>
  </conditionalFormatting>
  <conditionalFormatting sqref="F7:Q66">
    <cfRule type="cellIs" dxfId="515" priority="1" operator="equal">
      <formula>0</formula>
    </cfRule>
    <cfRule type="containsErrors" dxfId="514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workbookViewId="0">
      <selection activeCell="A9" sqref="A9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41091</v>
      </c>
      <c r="C7" s="147">
        <v>7.0000000000000007E-2</v>
      </c>
      <c r="D7" s="148">
        <v>42</v>
      </c>
      <c r="E7" s="241">
        <v>0.02</v>
      </c>
      <c r="F7" s="242">
        <v>0.34</v>
      </c>
      <c r="G7" s="147">
        <v>0.02</v>
      </c>
      <c r="H7" s="148">
        <v>0.34</v>
      </c>
      <c r="I7" s="241">
        <v>0.04</v>
      </c>
      <c r="J7" s="242">
        <v>28</v>
      </c>
      <c r="K7" s="147">
        <v>0.06</v>
      </c>
      <c r="L7" s="148">
        <v>3.4</v>
      </c>
      <c r="M7" s="241">
        <v>0.06</v>
      </c>
      <c r="N7" s="242">
        <v>3.4</v>
      </c>
      <c r="O7" s="69">
        <v>4</v>
      </c>
      <c r="P7" s="148">
        <v>278</v>
      </c>
      <c r="Q7" s="149">
        <v>0.02</v>
      </c>
      <c r="R7" s="151">
        <f>SUM(F7,H7)</f>
        <v>0.68</v>
      </c>
    </row>
    <row r="8" spans="1:19" x14ac:dyDescent="0.25">
      <c r="A8" s="158" t="str">
        <f>' Inf Conc'!A8</f>
        <v>Wet 2012/13</v>
      </c>
      <c r="B8" s="157">
        <f>'Inf Load'!B8</f>
        <v>41250</v>
      </c>
      <c r="C8" s="147">
        <v>7.0000000000000007E-2</v>
      </c>
      <c r="D8" s="148">
        <v>42</v>
      </c>
      <c r="E8" s="241">
        <v>0.02</v>
      </c>
      <c r="F8" s="242">
        <v>0.9</v>
      </c>
      <c r="G8" s="147">
        <v>0.02</v>
      </c>
      <c r="H8" s="148">
        <v>0.9</v>
      </c>
      <c r="I8" s="241">
        <v>0.04</v>
      </c>
      <c r="J8" s="242">
        <v>30</v>
      </c>
      <c r="K8" s="147">
        <v>0.06</v>
      </c>
      <c r="L8" s="148">
        <v>4.4000000000000004</v>
      </c>
      <c r="M8" s="241">
        <v>0.06</v>
      </c>
      <c r="N8" s="242">
        <v>3.5</v>
      </c>
      <c r="O8" s="69">
        <v>4</v>
      </c>
      <c r="P8" s="148">
        <v>173</v>
      </c>
      <c r="Q8" s="149">
        <v>0.02</v>
      </c>
      <c r="R8" s="151">
        <f>SUM(F8,H8)</f>
        <v>1.8</v>
      </c>
    </row>
    <row r="9" spans="1:19" x14ac:dyDescent="0.25">
      <c r="A9" s="158" t="str">
        <f>' Inf Conc'!A9</f>
        <v>Wet 2012/13</v>
      </c>
      <c r="B9" s="157">
        <f>'Inf Load'!B9</f>
        <v>41284</v>
      </c>
      <c r="C9" s="147">
        <v>7.0000000000000007E-2</v>
      </c>
      <c r="D9" s="148">
        <v>30</v>
      </c>
      <c r="E9" s="241">
        <v>0.02</v>
      </c>
      <c r="F9" s="242">
        <v>0.83</v>
      </c>
      <c r="G9" s="147">
        <v>0.02</v>
      </c>
      <c r="H9" s="148">
        <v>0.83</v>
      </c>
      <c r="I9" s="241">
        <v>0.04</v>
      </c>
      <c r="J9" s="242">
        <v>22</v>
      </c>
      <c r="K9" s="147">
        <v>0.06</v>
      </c>
      <c r="L9" s="148">
        <v>3</v>
      </c>
      <c r="M9" s="241">
        <v>0.06</v>
      </c>
      <c r="N9" s="242">
        <v>3</v>
      </c>
      <c r="O9" s="69">
        <v>4</v>
      </c>
      <c r="P9" s="148">
        <v>151</v>
      </c>
      <c r="Q9" s="149">
        <v>0.02</v>
      </c>
      <c r="R9" s="151">
        <f>SUM(F9,H9)</f>
        <v>1.66</v>
      </c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1"/>
      <c r="F10" s="242"/>
      <c r="G10" s="147"/>
      <c r="H10" s="148"/>
      <c r="I10" s="241"/>
      <c r="J10" s="242"/>
      <c r="K10" s="147"/>
      <c r="L10" s="148"/>
      <c r="M10" s="241"/>
      <c r="N10" s="242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1"/>
      <c r="F11" s="242"/>
      <c r="G11" s="147"/>
      <c r="H11" s="148"/>
      <c r="I11" s="241"/>
      <c r="J11" s="242"/>
      <c r="K11" s="147"/>
      <c r="L11" s="148"/>
      <c r="M11" s="241"/>
      <c r="N11" s="242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3" priority="140">
      <formula>ISTEXT(E17)</formula>
    </cfRule>
  </conditionalFormatting>
  <conditionalFormatting sqref="F17:F26">
    <cfRule type="expression" dxfId="512" priority="139">
      <formula>ISTEXT(F17)</formula>
    </cfRule>
  </conditionalFormatting>
  <conditionalFormatting sqref="G17:G26">
    <cfRule type="expression" dxfId="511" priority="138">
      <formula>ISTEXT(G17)</formula>
    </cfRule>
  </conditionalFormatting>
  <conditionalFormatting sqref="H17:H26">
    <cfRule type="expression" dxfId="510" priority="137">
      <formula>ISTEXT(H17)</formula>
    </cfRule>
  </conditionalFormatting>
  <conditionalFormatting sqref="K17:K26">
    <cfRule type="expression" dxfId="509" priority="136">
      <formula>ISTEXT(K17)</formula>
    </cfRule>
  </conditionalFormatting>
  <conditionalFormatting sqref="L17:L26">
    <cfRule type="expression" dxfId="508" priority="135">
      <formula>ISTEXT(L17)</formula>
    </cfRule>
  </conditionalFormatting>
  <conditionalFormatting sqref="M17:M26">
    <cfRule type="expression" dxfId="507" priority="134">
      <formula>ISTEXT(M17)</formula>
    </cfRule>
  </conditionalFormatting>
  <conditionalFormatting sqref="N17:N26">
    <cfRule type="expression" dxfId="506" priority="133">
      <formula>ISTEXT(N17)</formula>
    </cfRule>
  </conditionalFormatting>
  <conditionalFormatting sqref="O17:O26">
    <cfRule type="expression" dxfId="505" priority="132">
      <formula>ISTEXT(O17)</formula>
    </cfRule>
  </conditionalFormatting>
  <conditionalFormatting sqref="P17:P26">
    <cfRule type="expression" dxfId="504" priority="131">
      <formula>ISTEXT(P17)</formula>
    </cfRule>
  </conditionalFormatting>
  <conditionalFormatting sqref="Q17:Q26">
    <cfRule type="expression" dxfId="503" priority="130">
      <formula>ISTEXT(Q17)</formula>
    </cfRule>
  </conditionalFormatting>
  <conditionalFormatting sqref="R17:R26">
    <cfRule type="expression" dxfId="502" priority="129">
      <formula>ISTEXT(R17)</formula>
    </cfRule>
  </conditionalFormatting>
  <conditionalFormatting sqref="C19">
    <cfRule type="expression" dxfId="501" priority="128">
      <formula>ISTEXT(C19)</formula>
    </cfRule>
  </conditionalFormatting>
  <conditionalFormatting sqref="C18">
    <cfRule type="expression" dxfId="500" priority="142">
      <formula>ISTEXT(C18)</formula>
    </cfRule>
  </conditionalFormatting>
  <conditionalFormatting sqref="D17:D26">
    <cfRule type="expression" dxfId="499" priority="141">
      <formula>ISTEXT(D17)</formula>
    </cfRule>
  </conditionalFormatting>
  <conditionalFormatting sqref="D19">
    <cfRule type="expression" dxfId="498" priority="127">
      <formula>ISTEXT(D19)</formula>
    </cfRule>
  </conditionalFormatting>
  <conditionalFormatting sqref="E19">
    <cfRule type="expression" dxfId="497" priority="126">
      <formula>ISTEXT(E19)</formula>
    </cfRule>
  </conditionalFormatting>
  <conditionalFormatting sqref="F19">
    <cfRule type="expression" dxfId="496" priority="125">
      <formula>ISTEXT(F19)</formula>
    </cfRule>
  </conditionalFormatting>
  <conditionalFormatting sqref="G19">
    <cfRule type="expression" dxfId="495" priority="124">
      <formula>ISTEXT(G19)</formula>
    </cfRule>
  </conditionalFormatting>
  <conditionalFormatting sqref="H19">
    <cfRule type="expression" dxfId="494" priority="123">
      <formula>ISTEXT(H19)</formula>
    </cfRule>
  </conditionalFormatting>
  <conditionalFormatting sqref="K19">
    <cfRule type="expression" dxfId="493" priority="122">
      <formula>ISTEXT(K19)</formula>
    </cfRule>
  </conditionalFormatting>
  <conditionalFormatting sqref="L19">
    <cfRule type="expression" dxfId="492" priority="121">
      <formula>ISTEXT(L19)</formula>
    </cfRule>
  </conditionalFormatting>
  <conditionalFormatting sqref="M19">
    <cfRule type="expression" dxfId="491" priority="120">
      <formula>ISTEXT(M19)</formula>
    </cfRule>
  </conditionalFormatting>
  <conditionalFormatting sqref="N19">
    <cfRule type="expression" dxfId="490" priority="119">
      <formula>ISTEXT(N19)</formula>
    </cfRule>
  </conditionalFormatting>
  <conditionalFormatting sqref="O19">
    <cfRule type="expression" dxfId="489" priority="118">
      <formula>ISTEXT(O19)</formula>
    </cfRule>
  </conditionalFormatting>
  <conditionalFormatting sqref="P19">
    <cfRule type="expression" dxfId="488" priority="117">
      <formula>ISTEXT(P19)</formula>
    </cfRule>
  </conditionalFormatting>
  <conditionalFormatting sqref="Q19">
    <cfRule type="expression" dxfId="487" priority="116">
      <formula>ISTEXT(Q19)</formula>
    </cfRule>
  </conditionalFormatting>
  <conditionalFormatting sqref="R19">
    <cfRule type="expression" dxfId="486" priority="115">
      <formula>ISTEXT(R19)</formula>
    </cfRule>
  </conditionalFormatting>
  <conditionalFormatting sqref="C20">
    <cfRule type="expression" dxfId="485" priority="114">
      <formula>ISTEXT(C20)</formula>
    </cfRule>
  </conditionalFormatting>
  <conditionalFormatting sqref="D20">
    <cfRule type="expression" dxfId="484" priority="113">
      <formula>ISTEXT(D20)</formula>
    </cfRule>
  </conditionalFormatting>
  <conditionalFormatting sqref="E20">
    <cfRule type="expression" dxfId="483" priority="112">
      <formula>ISTEXT(E20)</formula>
    </cfRule>
  </conditionalFormatting>
  <conditionalFormatting sqref="F20">
    <cfRule type="expression" dxfId="482" priority="111">
      <formula>ISTEXT(F20)</formula>
    </cfRule>
  </conditionalFormatting>
  <conditionalFormatting sqref="G20">
    <cfRule type="expression" dxfId="481" priority="110">
      <formula>ISTEXT(G20)</formula>
    </cfRule>
  </conditionalFormatting>
  <conditionalFormatting sqref="H20">
    <cfRule type="expression" dxfId="480" priority="109">
      <formula>ISTEXT(H20)</formula>
    </cfRule>
  </conditionalFormatting>
  <conditionalFormatting sqref="K20">
    <cfRule type="expression" dxfId="479" priority="108">
      <formula>ISTEXT(K20)</formula>
    </cfRule>
  </conditionalFormatting>
  <conditionalFormatting sqref="L20">
    <cfRule type="expression" dxfId="478" priority="107">
      <formula>ISTEXT(L20)</formula>
    </cfRule>
  </conditionalFormatting>
  <conditionalFormatting sqref="M20">
    <cfRule type="expression" dxfId="477" priority="106">
      <formula>ISTEXT(M20)</formula>
    </cfRule>
  </conditionalFormatting>
  <conditionalFormatting sqref="N20">
    <cfRule type="expression" dxfId="476" priority="105">
      <formula>ISTEXT(N20)</formula>
    </cfRule>
  </conditionalFormatting>
  <conditionalFormatting sqref="O20">
    <cfRule type="expression" dxfId="475" priority="104">
      <formula>ISTEXT(O20)</formula>
    </cfRule>
  </conditionalFormatting>
  <conditionalFormatting sqref="P20">
    <cfRule type="expression" dxfId="474" priority="103">
      <formula>ISTEXT(P20)</formula>
    </cfRule>
  </conditionalFormatting>
  <conditionalFormatting sqref="Q20">
    <cfRule type="expression" dxfId="473" priority="102">
      <formula>ISTEXT(Q20)</formula>
    </cfRule>
  </conditionalFormatting>
  <conditionalFormatting sqref="R20">
    <cfRule type="expression" dxfId="472" priority="101">
      <formula>ISTEXT(R20)</formula>
    </cfRule>
  </conditionalFormatting>
  <conditionalFormatting sqref="C21:C26">
    <cfRule type="expression" dxfId="471" priority="100">
      <formula>ISTEXT(C21)</formula>
    </cfRule>
  </conditionalFormatting>
  <conditionalFormatting sqref="D21:D26">
    <cfRule type="expression" dxfId="470" priority="99">
      <formula>ISTEXT(D21)</formula>
    </cfRule>
  </conditionalFormatting>
  <conditionalFormatting sqref="E21:E26">
    <cfRule type="expression" dxfId="469" priority="98">
      <formula>ISTEXT(E21)</formula>
    </cfRule>
  </conditionalFormatting>
  <conditionalFormatting sqref="F21:F26">
    <cfRule type="expression" dxfId="468" priority="97">
      <formula>ISTEXT(F21)</formula>
    </cfRule>
  </conditionalFormatting>
  <conditionalFormatting sqref="G21:G26">
    <cfRule type="expression" dxfId="467" priority="96">
      <formula>ISTEXT(G21)</formula>
    </cfRule>
  </conditionalFormatting>
  <conditionalFormatting sqref="H21:H26">
    <cfRule type="expression" dxfId="466" priority="95">
      <formula>ISTEXT(H21)</formula>
    </cfRule>
  </conditionalFormatting>
  <conditionalFormatting sqref="K21:K26">
    <cfRule type="expression" dxfId="465" priority="94">
      <formula>ISTEXT(K21)</formula>
    </cfRule>
  </conditionalFormatting>
  <conditionalFormatting sqref="L21:L26">
    <cfRule type="expression" dxfId="464" priority="93">
      <formula>ISTEXT(L21)</formula>
    </cfRule>
  </conditionalFormatting>
  <conditionalFormatting sqref="M21:M26">
    <cfRule type="expression" dxfId="463" priority="92">
      <formula>ISTEXT(M21)</formula>
    </cfRule>
  </conditionalFormatting>
  <conditionalFormatting sqref="N21:N26">
    <cfRule type="expression" dxfId="462" priority="91">
      <formula>ISTEXT(N21)</formula>
    </cfRule>
  </conditionalFormatting>
  <conditionalFormatting sqref="O21:O26">
    <cfRule type="expression" dxfId="461" priority="90">
      <formula>ISTEXT(O21)</formula>
    </cfRule>
  </conditionalFormatting>
  <conditionalFormatting sqref="P21:P26">
    <cfRule type="expression" dxfId="460" priority="89">
      <formula>ISTEXT(P21)</formula>
    </cfRule>
  </conditionalFormatting>
  <conditionalFormatting sqref="Q21:Q26">
    <cfRule type="expression" dxfId="459" priority="88">
      <formula>ISTEXT(Q21)</formula>
    </cfRule>
  </conditionalFormatting>
  <conditionalFormatting sqref="R21:R26">
    <cfRule type="expression" dxfId="458" priority="87">
      <formula>ISTEXT(R21)</formula>
    </cfRule>
  </conditionalFormatting>
  <conditionalFormatting sqref="K7:K16">
    <cfRule type="expression" dxfId="457" priority="71">
      <formula>ISTEXT(K7)</formula>
    </cfRule>
  </conditionalFormatting>
  <conditionalFormatting sqref="L7:L16">
    <cfRule type="expression" dxfId="456" priority="70">
      <formula>ISTEXT(L7)</formula>
    </cfRule>
  </conditionalFormatting>
  <conditionalFormatting sqref="I17:I26">
    <cfRule type="expression" dxfId="455" priority="84">
      <formula>ISTEXT(I17)</formula>
    </cfRule>
  </conditionalFormatting>
  <conditionalFormatting sqref="J17:J26">
    <cfRule type="expression" dxfId="454" priority="83">
      <formula>ISTEXT(J17)</formula>
    </cfRule>
  </conditionalFormatting>
  <conditionalFormatting sqref="I19">
    <cfRule type="expression" dxfId="453" priority="82">
      <formula>ISTEXT(I19)</formula>
    </cfRule>
  </conditionalFormatting>
  <conditionalFormatting sqref="J19">
    <cfRule type="expression" dxfId="452" priority="81">
      <formula>ISTEXT(J19)</formula>
    </cfRule>
  </conditionalFormatting>
  <conditionalFormatting sqref="I20">
    <cfRule type="expression" dxfId="451" priority="80">
      <formula>ISTEXT(I20)</formula>
    </cfRule>
  </conditionalFormatting>
  <conditionalFormatting sqref="J20">
    <cfRule type="expression" dxfId="450" priority="79">
      <formula>ISTEXT(J20)</formula>
    </cfRule>
  </conditionalFormatting>
  <conditionalFormatting sqref="I21:I26">
    <cfRule type="expression" dxfId="449" priority="78">
      <formula>ISTEXT(I21)</formula>
    </cfRule>
  </conditionalFormatting>
  <conditionalFormatting sqref="J21:J26">
    <cfRule type="expression" dxfId="448" priority="77">
      <formula>ISTEXT(J21)</formula>
    </cfRule>
  </conditionalFormatting>
  <conditionalFormatting sqref="D7:D16">
    <cfRule type="expression" dxfId="447" priority="76">
      <formula>ISTEXT(D7)</formula>
    </cfRule>
  </conditionalFormatting>
  <conditionalFormatting sqref="E7:E16">
    <cfRule type="expression" dxfId="446" priority="75">
      <formula>ISTEXT(E7)</formula>
    </cfRule>
  </conditionalFormatting>
  <conditionalFormatting sqref="F7:F16">
    <cfRule type="expression" dxfId="445" priority="74">
      <formula>ISTEXT(F7)</formula>
    </cfRule>
  </conditionalFormatting>
  <conditionalFormatting sqref="G7:G16">
    <cfRule type="expression" dxfId="444" priority="73">
      <formula>ISTEXT(G7)</formula>
    </cfRule>
  </conditionalFormatting>
  <conditionalFormatting sqref="H7:H16">
    <cfRule type="expression" dxfId="443" priority="72">
      <formula>ISTEXT(H7)</formula>
    </cfRule>
  </conditionalFormatting>
  <conditionalFormatting sqref="M7:M16">
    <cfRule type="expression" dxfId="442" priority="69">
      <formula>ISTEXT(M7)</formula>
    </cfRule>
  </conditionalFormatting>
  <conditionalFormatting sqref="N7:N16">
    <cfRule type="expression" dxfId="441" priority="68">
      <formula>ISTEXT(N7)</formula>
    </cfRule>
  </conditionalFormatting>
  <conditionalFormatting sqref="O7:O16">
    <cfRule type="expression" dxfId="440" priority="67">
      <formula>ISTEXT(O7)</formula>
    </cfRule>
  </conditionalFormatting>
  <conditionalFormatting sqref="P7:P16">
    <cfRule type="expression" dxfId="439" priority="66">
      <formula>ISTEXT(P7)</formula>
    </cfRule>
  </conditionalFormatting>
  <conditionalFormatting sqref="Q7:Q16">
    <cfRule type="expression" dxfId="438" priority="65">
      <formula>ISTEXT(Q7)</formula>
    </cfRule>
  </conditionalFormatting>
  <conditionalFormatting sqref="R7:R16">
    <cfRule type="expression" dxfId="437" priority="64">
      <formula>ISTEXT(R7)</formula>
    </cfRule>
  </conditionalFormatting>
  <conditionalFormatting sqref="I7:I16">
    <cfRule type="expression" dxfId="436" priority="63">
      <formula>ISTEXT(I7)</formula>
    </cfRule>
  </conditionalFormatting>
  <conditionalFormatting sqref="J7:J16">
    <cfRule type="expression" dxfId="435" priority="62">
      <formula>ISTEXT(J7)</formula>
    </cfRule>
  </conditionalFormatting>
  <conditionalFormatting sqref="I17:I26">
    <cfRule type="expression" dxfId="434" priority="51">
      <formula>ISTEXT(I17)</formula>
    </cfRule>
  </conditionalFormatting>
  <conditionalFormatting sqref="J17:J26">
    <cfRule type="expression" dxfId="433" priority="50">
      <formula>ISTEXT(J17)</formula>
    </cfRule>
  </conditionalFormatting>
  <conditionalFormatting sqref="K17:K26">
    <cfRule type="expression" dxfId="432" priority="49">
      <formula>ISTEXT(K17)</formula>
    </cfRule>
  </conditionalFormatting>
  <conditionalFormatting sqref="L17:L26">
    <cfRule type="expression" dxfId="431" priority="48">
      <formula>ISTEXT(L17)</formula>
    </cfRule>
  </conditionalFormatting>
  <conditionalFormatting sqref="M17:M26">
    <cfRule type="expression" dxfId="430" priority="47">
      <formula>ISTEXT(M17)</formula>
    </cfRule>
  </conditionalFormatting>
  <conditionalFormatting sqref="N17:N26">
    <cfRule type="expression" dxfId="429" priority="46">
      <formula>ISTEXT(N17)</formula>
    </cfRule>
  </conditionalFormatting>
  <conditionalFormatting sqref="O17:O26">
    <cfRule type="expression" dxfId="428" priority="45">
      <formula>ISTEXT(O17)</formula>
    </cfRule>
  </conditionalFormatting>
  <conditionalFormatting sqref="P17:P26">
    <cfRule type="expression" dxfId="427" priority="44">
      <formula>ISTEXT(P17)</formula>
    </cfRule>
  </conditionalFormatting>
  <conditionalFormatting sqref="I19">
    <cfRule type="expression" dxfId="426" priority="43">
      <formula>ISTEXT(I19)</formula>
    </cfRule>
  </conditionalFormatting>
  <conditionalFormatting sqref="J19">
    <cfRule type="expression" dxfId="425" priority="42">
      <formula>ISTEXT(J19)</formula>
    </cfRule>
  </conditionalFormatting>
  <conditionalFormatting sqref="K19">
    <cfRule type="expression" dxfId="424" priority="41">
      <formula>ISTEXT(K19)</formula>
    </cfRule>
  </conditionalFormatting>
  <conditionalFormatting sqref="L19">
    <cfRule type="expression" dxfId="423" priority="40">
      <formula>ISTEXT(L19)</formula>
    </cfRule>
  </conditionalFormatting>
  <conditionalFormatting sqref="M19">
    <cfRule type="expression" dxfId="422" priority="39">
      <formula>ISTEXT(M19)</formula>
    </cfRule>
  </conditionalFormatting>
  <conditionalFormatting sqref="N19">
    <cfRule type="expression" dxfId="421" priority="38">
      <formula>ISTEXT(N19)</formula>
    </cfRule>
  </conditionalFormatting>
  <conditionalFormatting sqref="O19">
    <cfRule type="expression" dxfId="420" priority="37">
      <formula>ISTEXT(O19)</formula>
    </cfRule>
  </conditionalFormatting>
  <conditionalFormatting sqref="P19">
    <cfRule type="expression" dxfId="419" priority="36">
      <formula>ISTEXT(P19)</formula>
    </cfRule>
  </conditionalFormatting>
  <conditionalFormatting sqref="I20">
    <cfRule type="expression" dxfId="418" priority="35">
      <formula>ISTEXT(I20)</formula>
    </cfRule>
  </conditionalFormatting>
  <conditionalFormatting sqref="J20">
    <cfRule type="expression" dxfId="417" priority="34">
      <formula>ISTEXT(J20)</formula>
    </cfRule>
  </conditionalFormatting>
  <conditionalFormatting sqref="K20">
    <cfRule type="expression" dxfId="416" priority="33">
      <formula>ISTEXT(K20)</formula>
    </cfRule>
  </conditionalFormatting>
  <conditionalFormatting sqref="L20">
    <cfRule type="expression" dxfId="415" priority="32">
      <formula>ISTEXT(L20)</formula>
    </cfRule>
  </conditionalFormatting>
  <conditionalFormatting sqref="M20">
    <cfRule type="expression" dxfId="414" priority="31">
      <formula>ISTEXT(M20)</formula>
    </cfRule>
  </conditionalFormatting>
  <conditionalFormatting sqref="N20">
    <cfRule type="expression" dxfId="413" priority="30">
      <formula>ISTEXT(N20)</formula>
    </cfRule>
  </conditionalFormatting>
  <conditionalFormatting sqref="O20">
    <cfRule type="expression" dxfId="412" priority="29">
      <formula>ISTEXT(O20)</formula>
    </cfRule>
  </conditionalFormatting>
  <conditionalFormatting sqref="P20">
    <cfRule type="expression" dxfId="411" priority="28">
      <formula>ISTEXT(P20)</formula>
    </cfRule>
  </conditionalFormatting>
  <conditionalFormatting sqref="I21:I26">
    <cfRule type="expression" dxfId="410" priority="27">
      <formula>ISTEXT(I21)</formula>
    </cfRule>
  </conditionalFormatting>
  <conditionalFormatting sqref="J21:J26">
    <cfRule type="expression" dxfId="409" priority="26">
      <formula>ISTEXT(J21)</formula>
    </cfRule>
  </conditionalFormatting>
  <conditionalFormatting sqref="K21:K26">
    <cfRule type="expression" dxfId="408" priority="25">
      <formula>ISTEXT(K21)</formula>
    </cfRule>
  </conditionalFormatting>
  <conditionalFormatting sqref="L21:L26">
    <cfRule type="expression" dxfId="407" priority="24">
      <formula>ISTEXT(L21)</formula>
    </cfRule>
  </conditionalFormatting>
  <conditionalFormatting sqref="M21:M26">
    <cfRule type="expression" dxfId="406" priority="23">
      <formula>ISTEXT(M21)</formula>
    </cfRule>
  </conditionalFormatting>
  <conditionalFormatting sqref="N21:N26">
    <cfRule type="expression" dxfId="405" priority="22">
      <formula>ISTEXT(N21)</formula>
    </cfRule>
  </conditionalFormatting>
  <conditionalFormatting sqref="O21:O26">
    <cfRule type="expression" dxfId="404" priority="21">
      <formula>ISTEXT(O21)</formula>
    </cfRule>
  </conditionalFormatting>
  <conditionalFormatting sqref="P21:P26">
    <cfRule type="expression" dxfId="403" priority="20">
      <formula>ISTEXT(P21)</formula>
    </cfRule>
  </conditionalFormatting>
  <conditionalFormatting sqref="I7:I16">
    <cfRule type="expression" dxfId="402" priority="19">
      <formula>ISTEXT(I7)</formula>
    </cfRule>
  </conditionalFormatting>
  <conditionalFormatting sqref="J7:J16">
    <cfRule type="expression" dxfId="401" priority="18">
      <formula>ISTEXT(J7)</formula>
    </cfRule>
  </conditionalFormatting>
  <conditionalFormatting sqref="K7:K16">
    <cfRule type="expression" dxfId="400" priority="17">
      <formula>ISTEXT(K7)</formula>
    </cfRule>
  </conditionalFormatting>
  <conditionalFormatting sqref="L7:L16">
    <cfRule type="expression" dxfId="399" priority="16">
      <formula>ISTEXT(L7)</formula>
    </cfRule>
  </conditionalFormatting>
  <conditionalFormatting sqref="M7:M16">
    <cfRule type="expression" dxfId="398" priority="15">
      <formula>ISTEXT(M7)</formula>
    </cfRule>
  </conditionalFormatting>
  <conditionalFormatting sqref="N7:N16">
    <cfRule type="expression" dxfId="397" priority="14">
      <formula>ISTEXT(N7)</formula>
    </cfRule>
  </conditionalFormatting>
  <conditionalFormatting sqref="O7:O16">
    <cfRule type="expression" dxfId="396" priority="13">
      <formula>ISTEXT(O7)</formula>
    </cfRule>
  </conditionalFormatting>
  <conditionalFormatting sqref="P7:P16">
    <cfRule type="expression" dxfId="395" priority="12">
      <formula>ISTEXT(P7)</formula>
    </cfRule>
  </conditionalFormatting>
  <conditionalFormatting sqref="Q17:Q26">
    <cfRule type="expression" dxfId="394" priority="11">
      <formula>ISTEXT(Q17)</formula>
    </cfRule>
  </conditionalFormatting>
  <conditionalFormatting sqref="R17:R26">
    <cfRule type="expression" dxfId="393" priority="10">
      <formula>ISTEXT(R17)</formula>
    </cfRule>
  </conditionalFormatting>
  <conditionalFormatting sqref="Q19">
    <cfRule type="expression" dxfId="392" priority="9">
      <formula>ISTEXT(Q19)</formula>
    </cfRule>
  </conditionalFormatting>
  <conditionalFormatting sqref="R19">
    <cfRule type="expression" dxfId="391" priority="8">
      <formula>ISTEXT(R19)</formula>
    </cfRule>
  </conditionalFormatting>
  <conditionalFormatting sqref="Q20">
    <cfRule type="expression" dxfId="390" priority="7">
      <formula>ISTEXT(Q20)</formula>
    </cfRule>
  </conditionalFormatting>
  <conditionalFormatting sqref="R20">
    <cfRule type="expression" dxfId="389" priority="6">
      <formula>ISTEXT(R20)</formula>
    </cfRule>
  </conditionalFormatting>
  <conditionalFormatting sqref="Q21:Q26">
    <cfRule type="expression" dxfId="388" priority="5">
      <formula>ISTEXT(Q21)</formula>
    </cfRule>
  </conditionalFormatting>
  <conditionalFormatting sqref="R21:R26">
    <cfRule type="expression" dxfId="387" priority="4">
      <formula>ISTEXT(R21)</formula>
    </cfRule>
  </conditionalFormatting>
  <conditionalFormatting sqref="Q7:Q16">
    <cfRule type="expression" dxfId="386" priority="3">
      <formula>ISTEXT(Q7)</formula>
    </cfRule>
  </conditionalFormatting>
  <conditionalFormatting sqref="R7:R16">
    <cfRule type="expression" dxfId="385" priority="2">
      <formula>ISTEXT(R7)</formula>
    </cfRule>
  </conditionalFormatting>
  <conditionalFormatting sqref="R7:R9">
    <cfRule type="expression" dxfId="384" priority="1">
      <formula>OR(ISBLANK($F7),AND(ISBLANK($G7),ISBLANK($H7)))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workbookViewId="0">
      <selection activeCell="A9" sqref="A9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Rodeo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Andrew Alva Oper.II alvaa@rodeosan.org 510-799-2970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8" t="s">
        <v>4</v>
      </c>
      <c r="D5" s="349"/>
      <c r="E5" s="348" t="s">
        <v>5</v>
      </c>
      <c r="F5" s="349"/>
      <c r="G5" s="348" t="s">
        <v>1</v>
      </c>
      <c r="H5" s="349"/>
      <c r="I5" s="348" t="s">
        <v>2</v>
      </c>
      <c r="J5" s="349"/>
      <c r="K5" s="348" t="s">
        <v>3</v>
      </c>
      <c r="L5" s="349"/>
      <c r="M5" s="348" t="s">
        <v>7</v>
      </c>
      <c r="N5" s="349"/>
      <c r="O5" s="348" t="s">
        <v>8</v>
      </c>
      <c r="P5" s="349"/>
      <c r="Q5" s="348" t="s">
        <v>23</v>
      </c>
      <c r="R5" s="349"/>
      <c r="S5" s="350" t="s">
        <v>17</v>
      </c>
      <c r="T5" s="349"/>
      <c r="U5" s="350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 x14ac:dyDescent="0.3">
      <c r="A7" s="159" t="str">
        <f>'Eff Conc.'!A7</f>
        <v>Q3 2012</v>
      </c>
      <c r="B7" s="70">
        <f>'Eff Conc.'!B7</f>
        <v>41091</v>
      </c>
      <c r="C7" s="142">
        <v>7.0000000000000007E-2</v>
      </c>
      <c r="D7" s="143">
        <v>3.2</v>
      </c>
      <c r="E7" s="144">
        <v>7.0000000000000007E-2</v>
      </c>
      <c r="F7" s="145">
        <v>3.2</v>
      </c>
      <c r="G7" s="142">
        <v>0.1</v>
      </c>
      <c r="H7" s="143">
        <v>12</v>
      </c>
      <c r="I7" s="144">
        <v>2E-3</v>
      </c>
      <c r="J7" s="145">
        <v>0.22</v>
      </c>
      <c r="K7" s="142">
        <v>0.04</v>
      </c>
      <c r="L7" s="143">
        <v>2.5</v>
      </c>
      <c r="M7" s="144"/>
      <c r="N7" s="146"/>
      <c r="O7" s="142">
        <v>0.15</v>
      </c>
      <c r="P7" s="143">
        <v>4.5999999999999996</v>
      </c>
      <c r="Q7" s="144">
        <v>0.1</v>
      </c>
      <c r="R7" s="234">
        <v>4.2</v>
      </c>
      <c r="S7" s="237">
        <v>0.1</v>
      </c>
      <c r="T7" s="143">
        <v>4.2</v>
      </c>
      <c r="U7" s="68">
        <v>3</v>
      </c>
      <c r="V7" s="143">
        <v>3</v>
      </c>
      <c r="W7" s="136"/>
    </row>
    <row r="8" spans="1:23" s="46" customFormat="1" ht="15.75" thickBot="1" x14ac:dyDescent="0.3">
      <c r="A8" s="217" t="str">
        <f>'Eff Conc.'!A8</f>
        <v>Q3 2012</v>
      </c>
      <c r="B8" s="218">
        <f>'Eff Conc.'!B8</f>
        <v>41134</v>
      </c>
      <c r="C8" s="142">
        <v>7.0000000000000007E-2</v>
      </c>
      <c r="D8" s="148">
        <v>6.1</v>
      </c>
      <c r="E8" s="144">
        <v>7.0000000000000007E-2</v>
      </c>
      <c r="F8" s="150">
        <v>5.2</v>
      </c>
      <c r="G8" s="142">
        <v>0.1</v>
      </c>
      <c r="H8" s="148">
        <v>14</v>
      </c>
      <c r="I8" s="144">
        <v>2E-3</v>
      </c>
      <c r="J8" s="150">
        <v>0.16</v>
      </c>
      <c r="K8" s="142">
        <v>0.04</v>
      </c>
      <c r="L8" s="148">
        <v>4.5</v>
      </c>
      <c r="M8" s="149"/>
      <c r="N8" s="151"/>
      <c r="O8" s="142">
        <v>0.15</v>
      </c>
      <c r="P8" s="148">
        <v>4.2</v>
      </c>
      <c r="Q8" s="144">
        <v>0.1</v>
      </c>
      <c r="R8" s="235">
        <v>4</v>
      </c>
      <c r="S8" s="237">
        <v>0.1</v>
      </c>
      <c r="T8" s="148">
        <v>4</v>
      </c>
      <c r="U8" s="68">
        <v>3</v>
      </c>
      <c r="V8" s="148">
        <v>4</v>
      </c>
      <c r="W8" s="136"/>
    </row>
    <row r="9" spans="1:23" s="46" customFormat="1" ht="15.75" thickBot="1" x14ac:dyDescent="0.3">
      <c r="A9" s="217" t="str">
        <f>'Eff Conc.'!A9</f>
        <v>Q3 2012</v>
      </c>
      <c r="B9" s="218">
        <f>'Eff Conc.'!B9</f>
        <v>41167</v>
      </c>
      <c r="C9" s="142">
        <v>7.0000000000000007E-2</v>
      </c>
      <c r="D9" s="148">
        <v>5.4</v>
      </c>
      <c r="E9" s="144">
        <v>7.0000000000000007E-2</v>
      </c>
      <c r="F9" s="150">
        <v>5.2</v>
      </c>
      <c r="G9" s="142">
        <v>0.1</v>
      </c>
      <c r="H9" s="148">
        <v>9.3000000000000007</v>
      </c>
      <c r="I9" s="144">
        <v>2E-3</v>
      </c>
      <c r="J9" s="150">
        <v>0.51</v>
      </c>
      <c r="K9" s="142">
        <v>0.04</v>
      </c>
      <c r="L9" s="148">
        <v>4.4000000000000004</v>
      </c>
      <c r="M9" s="149"/>
      <c r="N9" s="151"/>
      <c r="O9" s="142">
        <v>0.15</v>
      </c>
      <c r="P9" s="148">
        <v>4.0999999999999996</v>
      </c>
      <c r="Q9" s="144">
        <v>0.1</v>
      </c>
      <c r="R9" s="235">
        <v>4.2</v>
      </c>
      <c r="S9" s="237">
        <v>0.1</v>
      </c>
      <c r="T9" s="148">
        <v>3.9</v>
      </c>
      <c r="U9" s="68">
        <v>3</v>
      </c>
      <c r="V9" s="148">
        <v>3</v>
      </c>
      <c r="W9" s="136"/>
    </row>
    <row r="10" spans="1:23" s="46" customFormat="1" ht="15.75" thickBot="1" x14ac:dyDescent="0.3">
      <c r="A10" s="217" t="str">
        <f>'Eff Conc.'!A10</f>
        <v>Q4 2012</v>
      </c>
      <c r="B10" s="218">
        <f>'Eff Conc.'!B10</f>
        <v>41194</v>
      </c>
      <c r="C10" s="142">
        <v>7.0000000000000007E-2</v>
      </c>
      <c r="D10" s="148">
        <v>4.7</v>
      </c>
      <c r="E10" s="144">
        <v>7.0000000000000007E-2</v>
      </c>
      <c r="F10" s="150">
        <v>3.6</v>
      </c>
      <c r="G10" s="142">
        <v>0.1</v>
      </c>
      <c r="H10" s="148">
        <v>8.9</v>
      </c>
      <c r="I10" s="144">
        <v>2E-3</v>
      </c>
      <c r="J10" s="150">
        <v>1.6</v>
      </c>
      <c r="K10" s="142">
        <v>0.04</v>
      </c>
      <c r="L10" s="148">
        <v>2.8</v>
      </c>
      <c r="M10" s="149"/>
      <c r="N10" s="151"/>
      <c r="O10" s="142">
        <v>0.15</v>
      </c>
      <c r="P10" s="148">
        <v>4.9000000000000004</v>
      </c>
      <c r="Q10" s="144">
        <v>0.1</v>
      </c>
      <c r="R10" s="235">
        <v>5</v>
      </c>
      <c r="S10" s="237">
        <v>0.1</v>
      </c>
      <c r="T10" s="148">
        <v>4.7</v>
      </c>
      <c r="U10" s="68">
        <v>3</v>
      </c>
      <c r="V10" s="148">
        <v>5</v>
      </c>
      <c r="W10" s="136"/>
    </row>
    <row r="11" spans="1:23" s="46" customFormat="1" ht="15.75" thickBot="1" x14ac:dyDescent="0.3">
      <c r="A11" s="217" t="str">
        <f>'Eff Conc.'!A11</f>
        <v>Q4 2012</v>
      </c>
      <c r="B11" s="218">
        <f>'Eff Conc.'!B11</f>
        <v>41228</v>
      </c>
      <c r="C11" s="142">
        <v>7.0000000000000007E-2</v>
      </c>
      <c r="D11" s="148">
        <v>1.7</v>
      </c>
      <c r="E11" s="144">
        <v>7.0000000000000007E-2</v>
      </c>
      <c r="F11" s="150">
        <v>1.4</v>
      </c>
      <c r="G11" s="142">
        <v>0.1</v>
      </c>
      <c r="H11" s="148">
        <v>9.1999999999999993</v>
      </c>
      <c r="I11" s="144">
        <v>2E-3</v>
      </c>
      <c r="J11" s="150">
        <v>2E-3</v>
      </c>
      <c r="K11" s="142">
        <v>0.04</v>
      </c>
      <c r="L11" s="148">
        <v>0.4</v>
      </c>
      <c r="M11" s="149"/>
      <c r="N11" s="151"/>
      <c r="O11" s="142">
        <v>0.15</v>
      </c>
      <c r="P11" s="148">
        <v>3.3</v>
      </c>
      <c r="Q11" s="144">
        <v>0.1</v>
      </c>
      <c r="R11" s="235">
        <v>2.9</v>
      </c>
      <c r="S11" s="237">
        <v>0.1</v>
      </c>
      <c r="T11" s="148">
        <v>3.1</v>
      </c>
      <c r="U11" s="68">
        <v>3</v>
      </c>
      <c r="V11" s="148">
        <v>3</v>
      </c>
      <c r="W11" s="136"/>
    </row>
    <row r="12" spans="1:23" s="46" customFormat="1" ht="15.75" thickBot="1" x14ac:dyDescent="0.3">
      <c r="A12" s="217" t="str">
        <f>'Eff Conc.'!A12</f>
        <v>Q4 2012</v>
      </c>
      <c r="B12" s="218">
        <f>'Eff Conc.'!B12</f>
        <v>41250</v>
      </c>
      <c r="C12" s="142">
        <v>7.0000000000000007E-2</v>
      </c>
      <c r="D12" s="148">
        <v>0.8</v>
      </c>
      <c r="E12" s="144">
        <v>7.0000000000000007E-2</v>
      </c>
      <c r="F12" s="150">
        <v>1</v>
      </c>
      <c r="G12" s="142">
        <v>0.1</v>
      </c>
      <c r="H12" s="148">
        <v>14</v>
      </c>
      <c r="I12" s="144">
        <v>2E-3</v>
      </c>
      <c r="J12" s="150"/>
      <c r="K12" s="142">
        <v>0.04</v>
      </c>
      <c r="L12" s="148">
        <v>0.2</v>
      </c>
      <c r="M12" s="149"/>
      <c r="N12" s="151"/>
      <c r="O12" s="142">
        <v>0.15</v>
      </c>
      <c r="P12" s="148">
        <v>2.2999999999999998</v>
      </c>
      <c r="Q12" s="144">
        <v>0.1</v>
      </c>
      <c r="R12" s="235">
        <v>2.5</v>
      </c>
      <c r="S12" s="237">
        <v>0.1</v>
      </c>
      <c r="T12" s="148">
        <v>2.9</v>
      </c>
      <c r="U12" s="68">
        <v>3</v>
      </c>
      <c r="V12" s="148">
        <v>3</v>
      </c>
      <c r="W12" s="136"/>
    </row>
    <row r="13" spans="1:23" s="46" customFormat="1" ht="15.75" thickBot="1" x14ac:dyDescent="0.3">
      <c r="A13" s="217" t="str">
        <f>'Eff Conc.'!A13</f>
        <v>Q1 2013</v>
      </c>
      <c r="B13" s="218">
        <f>'Eff Conc.'!B13</f>
        <v>41284</v>
      </c>
      <c r="C13" s="142">
        <v>7.0000000000000007E-2</v>
      </c>
      <c r="D13" s="148">
        <v>3.8</v>
      </c>
      <c r="E13" s="144">
        <v>7.0000000000000007E-2</v>
      </c>
      <c r="F13" s="150">
        <v>3.2</v>
      </c>
      <c r="G13" s="142">
        <v>0.1</v>
      </c>
      <c r="H13" s="148">
        <v>16</v>
      </c>
      <c r="I13" s="144">
        <v>2E-3</v>
      </c>
      <c r="J13" s="150">
        <v>0.3</v>
      </c>
      <c r="K13" s="142">
        <v>0.04</v>
      </c>
      <c r="L13" s="148">
        <v>2.1</v>
      </c>
      <c r="M13" s="149"/>
      <c r="N13" s="151"/>
      <c r="O13" s="142">
        <v>0.15</v>
      </c>
      <c r="P13" s="148">
        <v>3.2</v>
      </c>
      <c r="Q13" s="144">
        <v>0.1</v>
      </c>
      <c r="R13" s="235">
        <v>3</v>
      </c>
      <c r="S13" s="237">
        <v>0.1</v>
      </c>
      <c r="T13" s="148">
        <v>3</v>
      </c>
      <c r="U13" s="68">
        <v>3</v>
      </c>
      <c r="V13" s="148">
        <v>5</v>
      </c>
      <c r="W13" s="136"/>
    </row>
    <row r="14" spans="1:23" s="46" customFormat="1" ht="15.75" thickBot="1" x14ac:dyDescent="0.3">
      <c r="A14" s="217" t="str">
        <f>'Eff Conc.'!A14</f>
        <v>Q1 2013</v>
      </c>
      <c r="B14" s="218">
        <f>'Eff Conc.'!B14</f>
        <v>41317</v>
      </c>
      <c r="C14" s="142">
        <v>7.0000000000000007E-2</v>
      </c>
      <c r="D14" s="148">
        <v>6.7</v>
      </c>
      <c r="E14" s="144">
        <v>7.0000000000000007E-2</v>
      </c>
      <c r="F14" s="150">
        <v>6.2</v>
      </c>
      <c r="G14" s="142">
        <v>0.1</v>
      </c>
      <c r="H14" s="148">
        <v>17</v>
      </c>
      <c r="I14" s="144">
        <v>2E-3</v>
      </c>
      <c r="J14" s="150">
        <v>0.4</v>
      </c>
      <c r="K14" s="142">
        <v>0.04</v>
      </c>
      <c r="L14" s="148">
        <v>5.5</v>
      </c>
      <c r="M14" s="149"/>
      <c r="N14" s="151"/>
      <c r="O14" s="142">
        <v>0.15</v>
      </c>
      <c r="P14" s="148">
        <v>3.8</v>
      </c>
      <c r="Q14" s="144">
        <v>0.1</v>
      </c>
      <c r="R14" s="235">
        <v>3.6</v>
      </c>
      <c r="S14" s="237">
        <v>0.1</v>
      </c>
      <c r="T14" s="148">
        <v>3.8</v>
      </c>
      <c r="U14" s="68">
        <v>3</v>
      </c>
      <c r="V14" s="148">
        <v>12</v>
      </c>
      <c r="W14" s="136"/>
    </row>
    <row r="15" spans="1:23" s="46" customFormat="1" x14ac:dyDescent="0.25">
      <c r="A15" s="217" t="str">
        <f>'Eff Conc.'!A15</f>
        <v>Q1 2013</v>
      </c>
      <c r="B15" s="218">
        <f>'Eff Conc.'!B15</f>
        <v>41353</v>
      </c>
      <c r="C15" s="142">
        <v>7.0000000000000007E-2</v>
      </c>
      <c r="D15" s="148">
        <v>4.5999999999999996</v>
      </c>
      <c r="E15" s="144">
        <v>7.0000000000000007E-2</v>
      </c>
      <c r="F15" s="150">
        <v>3.8</v>
      </c>
      <c r="G15" s="142">
        <v>0.1</v>
      </c>
      <c r="H15" s="148">
        <v>16</v>
      </c>
      <c r="I15" s="144">
        <v>2E-3</v>
      </c>
      <c r="J15" s="150">
        <v>0.7</v>
      </c>
      <c r="K15" s="142">
        <v>0.04</v>
      </c>
      <c r="L15" s="148">
        <v>3.1</v>
      </c>
      <c r="M15" s="149"/>
      <c r="N15" s="151"/>
      <c r="O15" s="142">
        <v>0.15</v>
      </c>
      <c r="P15" s="148">
        <v>4.4000000000000004</v>
      </c>
      <c r="Q15" s="144">
        <v>0.1</v>
      </c>
      <c r="R15" s="235">
        <v>4.4000000000000004</v>
      </c>
      <c r="S15" s="237">
        <v>0.1</v>
      </c>
      <c r="T15" s="148">
        <v>4</v>
      </c>
      <c r="U15" s="68">
        <v>3</v>
      </c>
      <c r="V15" s="148">
        <v>8</v>
      </c>
      <c r="W15" s="136"/>
    </row>
    <row r="16" spans="1:23" s="46" customFormat="1" x14ac:dyDescent="0.25">
      <c r="A16" s="217">
        <f>'Eff Conc.'!A16</f>
        <v>0</v>
      </c>
      <c r="B16" s="218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5"/>
      <c r="S16" s="238"/>
      <c r="T16" s="148"/>
      <c r="U16" s="147"/>
      <c r="V16" s="148"/>
      <c r="W16" s="136"/>
    </row>
    <row r="17" spans="1:23" s="46" customFormat="1" x14ac:dyDescent="0.25">
      <c r="A17" s="217">
        <f>'Eff Conc.'!A17</f>
        <v>0</v>
      </c>
      <c r="B17" s="218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5"/>
      <c r="S17" s="238"/>
      <c r="T17" s="148"/>
      <c r="U17" s="147"/>
      <c r="V17" s="148"/>
      <c r="W17" s="136"/>
    </row>
    <row r="18" spans="1:23" s="46" customFormat="1" x14ac:dyDescent="0.25">
      <c r="A18" s="217">
        <f>'Eff Conc.'!A18</f>
        <v>0</v>
      </c>
      <c r="B18" s="218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5"/>
      <c r="S18" s="238"/>
      <c r="T18" s="148"/>
      <c r="U18" s="147"/>
      <c r="V18" s="148"/>
      <c r="W18" s="136"/>
    </row>
    <row r="19" spans="1:23" s="125" customFormat="1" x14ac:dyDescent="0.25">
      <c r="A19" s="217">
        <f>'Eff Conc.'!A19</f>
        <v>0</v>
      </c>
      <c r="B19" s="218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5"/>
      <c r="S19" s="238"/>
      <c r="T19" s="148"/>
      <c r="U19" s="147"/>
      <c r="V19" s="148"/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:G15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:I15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:K15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:U15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D14">
    <cfRule type="expression" dxfId="328" priority="499">
      <formula>ISTEXT(D14)</formula>
    </cfRule>
  </conditionalFormatting>
  <conditionalFormatting sqref="F14">
    <cfRule type="expression" dxfId="327" priority="497">
      <formula>ISTEXT(F14)</formula>
    </cfRule>
  </conditionalFormatting>
  <conditionalFormatting sqref="G14">
    <cfRule type="expression" dxfId="326" priority="496">
      <formula>ISTEXT(G14)</formula>
    </cfRule>
  </conditionalFormatting>
  <conditionalFormatting sqref="H14">
    <cfRule type="expression" dxfId="325" priority="495">
      <formula>ISTEXT(H14)</formula>
    </cfRule>
  </conditionalFormatting>
  <conditionalFormatting sqref="I14">
    <cfRule type="expression" dxfId="324" priority="494">
      <formula>ISTEXT(I14)</formula>
    </cfRule>
  </conditionalFormatting>
  <conditionalFormatting sqref="J14">
    <cfRule type="expression" dxfId="323" priority="493">
      <formula>ISTEXT(J14)</formula>
    </cfRule>
  </conditionalFormatting>
  <conditionalFormatting sqref="K14">
    <cfRule type="expression" dxfId="322" priority="492">
      <formula>ISTEXT(K14)</formula>
    </cfRule>
  </conditionalFormatting>
  <conditionalFormatting sqref="L14">
    <cfRule type="expression" dxfId="321" priority="491">
      <formula>ISTEXT(L14)</formula>
    </cfRule>
  </conditionalFormatting>
  <conditionalFormatting sqref="U14">
    <cfRule type="expression" dxfId="320" priority="484">
      <formula>ISTEXT(U14)</formula>
    </cfRule>
  </conditionalFormatting>
  <conditionalFormatting sqref="V14">
    <cfRule type="expression" dxfId="319" priority="483">
      <formula>ISTEXT(V14)</formula>
    </cfRule>
  </conditionalFormatting>
  <conditionalFormatting sqref="D15">
    <cfRule type="expression" dxfId="318" priority="481">
      <formula>ISTEXT(D15)</formula>
    </cfRule>
  </conditionalFormatting>
  <conditionalFormatting sqref="U15:V15 F15:N15">
    <cfRule type="expression" dxfId="317" priority="480">
      <formula>ISTEXT(F15)</formula>
    </cfRule>
  </conditionalFormatting>
  <conditionalFormatting sqref="C16">
    <cfRule type="expression" dxfId="316" priority="479">
      <formula>ISTEXT(C16)</formula>
    </cfRule>
  </conditionalFormatting>
  <conditionalFormatting sqref="D16">
    <cfRule type="expression" dxfId="315" priority="478">
      <formula>ISTEXT(D16)</formula>
    </cfRule>
  </conditionalFormatting>
  <conditionalFormatting sqref="E16">
    <cfRule type="expression" dxfId="314" priority="477">
      <formula>ISTEXT(E16)</formula>
    </cfRule>
  </conditionalFormatting>
  <conditionalFormatting sqref="F16">
    <cfRule type="expression" dxfId="313" priority="476">
      <formula>ISTEXT(F16)</formula>
    </cfRule>
  </conditionalFormatting>
  <conditionalFormatting sqref="G16">
    <cfRule type="expression" dxfId="312" priority="475">
      <formula>ISTEXT(G16)</formula>
    </cfRule>
  </conditionalFormatting>
  <conditionalFormatting sqref="H16">
    <cfRule type="expression" dxfId="311" priority="474">
      <formula>ISTEXT(H16)</formula>
    </cfRule>
  </conditionalFormatting>
  <conditionalFormatting sqref="I16">
    <cfRule type="expression" dxfId="310" priority="473">
      <formula>ISTEXT(I16)</formula>
    </cfRule>
  </conditionalFormatting>
  <conditionalFormatting sqref="J16">
    <cfRule type="expression" dxfId="309" priority="472">
      <formula>ISTEXT(J16)</formula>
    </cfRule>
  </conditionalFormatting>
  <conditionalFormatting sqref="K16">
    <cfRule type="expression" dxfId="308" priority="471">
      <formula>ISTEXT(K16)</formula>
    </cfRule>
  </conditionalFormatting>
  <conditionalFormatting sqref="L16">
    <cfRule type="expression" dxfId="307" priority="470">
      <formula>ISTEXT(L16)</formula>
    </cfRule>
  </conditionalFormatting>
  <conditionalFormatting sqref="U16">
    <cfRule type="expression" dxfId="306" priority="463">
      <formula>ISTEXT(U16)</formula>
    </cfRule>
  </conditionalFormatting>
  <conditionalFormatting sqref="V16">
    <cfRule type="expression" dxfId="305" priority="462">
      <formula>ISTEXT(V16)</formula>
    </cfRule>
  </conditionalFormatting>
  <conditionalFormatting sqref="C17">
    <cfRule type="expression" dxfId="304" priority="461">
      <formula>ISTEXT(C17)</formula>
    </cfRule>
  </conditionalFormatting>
  <conditionalFormatting sqref="D17">
    <cfRule type="expression" dxfId="303" priority="460">
      <formula>ISTEXT(D17)</formula>
    </cfRule>
  </conditionalFormatting>
  <conditionalFormatting sqref="E17:N17 U17:V17">
    <cfRule type="expression" dxfId="302" priority="459">
      <formula>ISTEXT(E17)</formula>
    </cfRule>
  </conditionalFormatting>
  <conditionalFormatting sqref="C18:C44">
    <cfRule type="expression" dxfId="301" priority="458">
      <formula>ISTEXT(C18)</formula>
    </cfRule>
  </conditionalFormatting>
  <conditionalFormatting sqref="D18:D44">
    <cfRule type="expression" dxfId="300" priority="457">
      <formula>ISTEXT(D18)</formula>
    </cfRule>
  </conditionalFormatting>
  <conditionalFormatting sqref="E18:E44">
    <cfRule type="expression" dxfId="299" priority="456">
      <formula>ISTEXT(E18)</formula>
    </cfRule>
  </conditionalFormatting>
  <conditionalFormatting sqref="F18:F44">
    <cfRule type="expression" dxfId="298" priority="455">
      <formula>ISTEXT(F18)</formula>
    </cfRule>
  </conditionalFormatting>
  <conditionalFormatting sqref="G18:G44">
    <cfRule type="expression" dxfId="297" priority="454">
      <formula>ISTEXT(G18)</formula>
    </cfRule>
  </conditionalFormatting>
  <conditionalFormatting sqref="H18:H44">
    <cfRule type="expression" dxfId="296" priority="453">
      <formula>ISTEXT(H18)</formula>
    </cfRule>
  </conditionalFormatting>
  <conditionalFormatting sqref="I18:I44">
    <cfRule type="expression" dxfId="295" priority="452">
      <formula>ISTEXT(I18)</formula>
    </cfRule>
  </conditionalFormatting>
  <conditionalFormatting sqref="J18:J44">
    <cfRule type="expression" dxfId="294" priority="451">
      <formula>ISTEXT(J18)</formula>
    </cfRule>
  </conditionalFormatting>
  <conditionalFormatting sqref="K18:K44">
    <cfRule type="expression" dxfId="293" priority="450">
      <formula>ISTEXT(K18)</formula>
    </cfRule>
  </conditionalFormatting>
  <conditionalFormatting sqref="L18:L44">
    <cfRule type="expression" dxfId="292" priority="449">
      <formula>ISTEXT(L18)</formula>
    </cfRule>
  </conditionalFormatting>
  <conditionalFormatting sqref="U18:U44">
    <cfRule type="expression" dxfId="291" priority="442">
      <formula>ISTEXT(U18)</formula>
    </cfRule>
  </conditionalFormatting>
  <conditionalFormatting sqref="V18:V44">
    <cfRule type="expression" dxfId="290" priority="441">
      <formula>ISTEXT(V18)</formula>
    </cfRule>
  </conditionalFormatting>
  <conditionalFormatting sqref="C45">
    <cfRule type="expression" dxfId="289" priority="440">
      <formula>ISTEXT(C45)</formula>
    </cfRule>
  </conditionalFormatting>
  <conditionalFormatting sqref="D45">
    <cfRule type="expression" dxfId="288" priority="439">
      <formula>ISTEXT(D45)</formula>
    </cfRule>
  </conditionalFormatting>
  <conditionalFormatting sqref="E45:N45 U45:V45">
    <cfRule type="expression" dxfId="287" priority="438">
      <formula>ISTEXT(E45)</formula>
    </cfRule>
  </conditionalFormatting>
  <conditionalFormatting sqref="C46">
    <cfRule type="expression" dxfId="286" priority="437">
      <formula>ISTEXT(C46)</formula>
    </cfRule>
  </conditionalFormatting>
  <conditionalFormatting sqref="D46">
    <cfRule type="expression" dxfId="285" priority="436">
      <formula>ISTEXT(D46)</formula>
    </cfRule>
  </conditionalFormatting>
  <conditionalFormatting sqref="E46">
    <cfRule type="expression" dxfId="284" priority="435">
      <formula>ISTEXT(E46)</formula>
    </cfRule>
  </conditionalFormatting>
  <conditionalFormatting sqref="F46">
    <cfRule type="expression" dxfId="283" priority="434">
      <formula>ISTEXT(F46)</formula>
    </cfRule>
  </conditionalFormatting>
  <conditionalFormatting sqref="G46">
    <cfRule type="expression" dxfId="282" priority="433">
      <formula>ISTEXT(G46)</formula>
    </cfRule>
  </conditionalFormatting>
  <conditionalFormatting sqref="H46">
    <cfRule type="expression" dxfId="281" priority="432">
      <formula>ISTEXT(H46)</formula>
    </cfRule>
  </conditionalFormatting>
  <conditionalFormatting sqref="I46">
    <cfRule type="expression" dxfId="280" priority="431">
      <formula>ISTEXT(I46)</formula>
    </cfRule>
  </conditionalFormatting>
  <conditionalFormatting sqref="J46">
    <cfRule type="expression" dxfId="279" priority="430">
      <formula>ISTEXT(J46)</formula>
    </cfRule>
  </conditionalFormatting>
  <conditionalFormatting sqref="K46">
    <cfRule type="expression" dxfId="278" priority="429">
      <formula>ISTEXT(K46)</formula>
    </cfRule>
  </conditionalFormatting>
  <conditionalFormatting sqref="L46">
    <cfRule type="expression" dxfId="277" priority="428">
      <formula>ISTEXT(L46)</formula>
    </cfRule>
  </conditionalFormatting>
  <conditionalFormatting sqref="U46">
    <cfRule type="expression" dxfId="276" priority="421">
      <formula>ISTEXT(U46)</formula>
    </cfRule>
  </conditionalFormatting>
  <conditionalFormatting sqref="V46">
    <cfRule type="expression" dxfId="275" priority="420">
      <formula>ISTEXT(V46)</formula>
    </cfRule>
  </conditionalFormatting>
  <conditionalFormatting sqref="C47">
    <cfRule type="expression" dxfId="274" priority="419">
      <formula>ISTEXT(C47)</formula>
    </cfRule>
  </conditionalFormatting>
  <conditionalFormatting sqref="D47">
    <cfRule type="expression" dxfId="273" priority="418">
      <formula>ISTEXT(D47)</formula>
    </cfRule>
  </conditionalFormatting>
  <conditionalFormatting sqref="E47:N47 U47:V47">
    <cfRule type="expression" dxfId="272" priority="417">
      <formula>ISTEXT(E47)</formula>
    </cfRule>
  </conditionalFormatting>
  <conditionalFormatting sqref="C48">
    <cfRule type="expression" dxfId="271" priority="416">
      <formula>ISTEXT(C48)</formula>
    </cfRule>
  </conditionalFormatting>
  <conditionalFormatting sqref="D48">
    <cfRule type="expression" dxfId="270" priority="415">
      <formula>ISTEXT(D48)</formula>
    </cfRule>
  </conditionalFormatting>
  <conditionalFormatting sqref="E48">
    <cfRule type="expression" dxfId="269" priority="414">
      <formula>ISTEXT(E48)</formula>
    </cfRule>
  </conditionalFormatting>
  <conditionalFormatting sqref="F48">
    <cfRule type="expression" dxfId="268" priority="413">
      <formula>ISTEXT(F48)</formula>
    </cfRule>
  </conditionalFormatting>
  <conditionalFormatting sqref="G48">
    <cfRule type="expression" dxfId="267" priority="412">
      <formula>ISTEXT(G48)</formula>
    </cfRule>
  </conditionalFormatting>
  <conditionalFormatting sqref="H48">
    <cfRule type="expression" dxfId="266" priority="411">
      <formula>ISTEXT(H48)</formula>
    </cfRule>
  </conditionalFormatting>
  <conditionalFormatting sqref="I48">
    <cfRule type="expression" dxfId="265" priority="410">
      <formula>ISTEXT(I48)</formula>
    </cfRule>
  </conditionalFormatting>
  <conditionalFormatting sqref="J48">
    <cfRule type="expression" dxfId="264" priority="409">
      <formula>ISTEXT(J48)</formula>
    </cfRule>
  </conditionalFormatting>
  <conditionalFormatting sqref="K48">
    <cfRule type="expression" dxfId="263" priority="408">
      <formula>ISTEXT(K48)</formula>
    </cfRule>
  </conditionalFormatting>
  <conditionalFormatting sqref="L48">
    <cfRule type="expression" dxfId="262" priority="407">
      <formula>ISTEXT(L48)</formula>
    </cfRule>
  </conditionalFormatting>
  <conditionalFormatting sqref="U48">
    <cfRule type="expression" dxfId="261" priority="400">
      <formula>ISTEXT(U48)</formula>
    </cfRule>
  </conditionalFormatting>
  <conditionalFormatting sqref="V48">
    <cfRule type="expression" dxfId="260" priority="399">
      <formula>ISTEXT(V48)</formula>
    </cfRule>
  </conditionalFormatting>
  <conditionalFormatting sqref="C49">
    <cfRule type="expression" dxfId="259" priority="398">
      <formula>ISTEXT(C49)</formula>
    </cfRule>
  </conditionalFormatting>
  <conditionalFormatting sqref="D49">
    <cfRule type="expression" dxfId="258" priority="397">
      <formula>ISTEXT(D49)</formula>
    </cfRule>
  </conditionalFormatting>
  <conditionalFormatting sqref="E49:N49 U49:V49">
    <cfRule type="expression" dxfId="257" priority="396">
      <formula>ISTEXT(E49)</formula>
    </cfRule>
  </conditionalFormatting>
  <conditionalFormatting sqref="C50">
    <cfRule type="expression" dxfId="256" priority="395">
      <formula>ISTEXT(C50)</formula>
    </cfRule>
  </conditionalFormatting>
  <conditionalFormatting sqref="D50">
    <cfRule type="expression" dxfId="255" priority="394">
      <formula>ISTEXT(D50)</formula>
    </cfRule>
  </conditionalFormatting>
  <conditionalFormatting sqref="E50">
    <cfRule type="expression" dxfId="254" priority="393">
      <formula>ISTEXT(E50)</formula>
    </cfRule>
  </conditionalFormatting>
  <conditionalFormatting sqref="F50">
    <cfRule type="expression" dxfId="253" priority="392">
      <formula>ISTEXT(F50)</formula>
    </cfRule>
  </conditionalFormatting>
  <conditionalFormatting sqref="G50">
    <cfRule type="expression" dxfId="252" priority="391">
      <formula>ISTEXT(G50)</formula>
    </cfRule>
  </conditionalFormatting>
  <conditionalFormatting sqref="H50">
    <cfRule type="expression" dxfId="251" priority="390">
      <formula>ISTEXT(H50)</formula>
    </cfRule>
  </conditionalFormatting>
  <conditionalFormatting sqref="I50">
    <cfRule type="expression" dxfId="250" priority="389">
      <formula>ISTEXT(I50)</formula>
    </cfRule>
  </conditionalFormatting>
  <conditionalFormatting sqref="J50">
    <cfRule type="expression" dxfId="249" priority="388">
      <formula>ISTEXT(J50)</formula>
    </cfRule>
  </conditionalFormatting>
  <conditionalFormatting sqref="K50">
    <cfRule type="expression" dxfId="248" priority="387">
      <formula>ISTEXT(K50)</formula>
    </cfRule>
  </conditionalFormatting>
  <conditionalFormatting sqref="L50">
    <cfRule type="expression" dxfId="247" priority="386">
      <formula>ISTEXT(L50)</formula>
    </cfRule>
  </conditionalFormatting>
  <conditionalFormatting sqref="U50">
    <cfRule type="expression" dxfId="246" priority="379">
      <formula>ISTEXT(U50)</formula>
    </cfRule>
  </conditionalFormatting>
  <conditionalFormatting sqref="V50">
    <cfRule type="expression" dxfId="245" priority="378">
      <formula>ISTEXT(V50)</formula>
    </cfRule>
  </conditionalFormatting>
  <conditionalFormatting sqref="C51">
    <cfRule type="expression" dxfId="244" priority="377">
      <formula>ISTEXT(C51)</formula>
    </cfRule>
  </conditionalFormatting>
  <conditionalFormatting sqref="D51">
    <cfRule type="expression" dxfId="243" priority="376">
      <formula>ISTEXT(D51)</formula>
    </cfRule>
  </conditionalFormatting>
  <conditionalFormatting sqref="E51:N51 U51:V51">
    <cfRule type="expression" dxfId="242" priority="375">
      <formula>ISTEXT(E51)</formula>
    </cfRule>
  </conditionalFormatting>
  <conditionalFormatting sqref="C52">
    <cfRule type="expression" dxfId="241" priority="374">
      <formula>ISTEXT(C52)</formula>
    </cfRule>
  </conditionalFormatting>
  <conditionalFormatting sqref="D52">
    <cfRule type="expression" dxfId="240" priority="373">
      <formula>ISTEXT(D52)</formula>
    </cfRule>
  </conditionalFormatting>
  <conditionalFormatting sqref="E52">
    <cfRule type="expression" dxfId="239" priority="372">
      <formula>ISTEXT(E52)</formula>
    </cfRule>
  </conditionalFormatting>
  <conditionalFormatting sqref="F52">
    <cfRule type="expression" dxfId="238" priority="371">
      <formula>ISTEXT(F52)</formula>
    </cfRule>
  </conditionalFormatting>
  <conditionalFormatting sqref="G52">
    <cfRule type="expression" dxfId="237" priority="370">
      <formula>ISTEXT(G52)</formula>
    </cfRule>
  </conditionalFormatting>
  <conditionalFormatting sqref="H52">
    <cfRule type="expression" dxfId="236" priority="369">
      <formula>ISTEXT(H52)</formula>
    </cfRule>
  </conditionalFormatting>
  <conditionalFormatting sqref="I52">
    <cfRule type="expression" dxfId="235" priority="368">
      <formula>ISTEXT(I52)</formula>
    </cfRule>
  </conditionalFormatting>
  <conditionalFormatting sqref="J52">
    <cfRule type="expression" dxfId="234" priority="367">
      <formula>ISTEXT(J52)</formula>
    </cfRule>
  </conditionalFormatting>
  <conditionalFormatting sqref="K52">
    <cfRule type="expression" dxfId="233" priority="366">
      <formula>ISTEXT(K52)</formula>
    </cfRule>
  </conditionalFormatting>
  <conditionalFormatting sqref="L52">
    <cfRule type="expression" dxfId="232" priority="365">
      <formula>ISTEXT(L52)</formula>
    </cfRule>
  </conditionalFormatting>
  <conditionalFormatting sqref="U52">
    <cfRule type="expression" dxfId="231" priority="358">
      <formula>ISTEXT(U52)</formula>
    </cfRule>
  </conditionalFormatting>
  <conditionalFormatting sqref="V52">
    <cfRule type="expression" dxfId="230" priority="357">
      <formula>ISTEXT(V52)</formula>
    </cfRule>
  </conditionalFormatting>
  <conditionalFormatting sqref="C53">
    <cfRule type="expression" dxfId="229" priority="356">
      <formula>ISTEXT(C53)</formula>
    </cfRule>
  </conditionalFormatting>
  <conditionalFormatting sqref="D53">
    <cfRule type="expression" dxfId="228" priority="355">
      <formula>ISTEXT(D53)</formula>
    </cfRule>
  </conditionalFormatting>
  <conditionalFormatting sqref="E53:N53 U53:V53">
    <cfRule type="expression" dxfId="227" priority="354">
      <formula>ISTEXT(E53)</formula>
    </cfRule>
  </conditionalFormatting>
  <conditionalFormatting sqref="C54">
    <cfRule type="expression" dxfId="226" priority="353">
      <formula>ISTEXT(C54)</formula>
    </cfRule>
  </conditionalFormatting>
  <conditionalFormatting sqref="D54">
    <cfRule type="expression" dxfId="225" priority="352">
      <formula>ISTEXT(D54)</formula>
    </cfRule>
  </conditionalFormatting>
  <conditionalFormatting sqref="E54">
    <cfRule type="expression" dxfId="224" priority="351">
      <formula>ISTEXT(E54)</formula>
    </cfRule>
  </conditionalFormatting>
  <conditionalFormatting sqref="F54">
    <cfRule type="expression" dxfId="223" priority="350">
      <formula>ISTEXT(F54)</formula>
    </cfRule>
  </conditionalFormatting>
  <conditionalFormatting sqref="G54">
    <cfRule type="expression" dxfId="222" priority="349">
      <formula>ISTEXT(G54)</formula>
    </cfRule>
  </conditionalFormatting>
  <conditionalFormatting sqref="H54">
    <cfRule type="expression" dxfId="221" priority="348">
      <formula>ISTEXT(H54)</formula>
    </cfRule>
  </conditionalFormatting>
  <conditionalFormatting sqref="I54">
    <cfRule type="expression" dxfId="220" priority="347">
      <formula>ISTEXT(I54)</formula>
    </cfRule>
  </conditionalFormatting>
  <conditionalFormatting sqref="J54">
    <cfRule type="expression" dxfId="219" priority="346">
      <formula>ISTEXT(J54)</formula>
    </cfRule>
  </conditionalFormatting>
  <conditionalFormatting sqref="K54">
    <cfRule type="expression" dxfId="218" priority="345">
      <formula>ISTEXT(K54)</formula>
    </cfRule>
  </conditionalFormatting>
  <conditionalFormatting sqref="L54">
    <cfRule type="expression" dxfId="217" priority="344">
      <formula>ISTEXT(L54)</formula>
    </cfRule>
  </conditionalFormatting>
  <conditionalFormatting sqref="U54">
    <cfRule type="expression" dxfId="216" priority="337">
      <formula>ISTEXT(U54)</formula>
    </cfRule>
  </conditionalFormatting>
  <conditionalFormatting sqref="V54">
    <cfRule type="expression" dxfId="215" priority="336">
      <formula>ISTEXT(V54)</formula>
    </cfRule>
  </conditionalFormatting>
  <conditionalFormatting sqref="C55">
    <cfRule type="expression" dxfId="214" priority="335">
      <formula>ISTEXT(C55)</formula>
    </cfRule>
  </conditionalFormatting>
  <conditionalFormatting sqref="D55">
    <cfRule type="expression" dxfId="213" priority="334">
      <formula>ISTEXT(D55)</formula>
    </cfRule>
  </conditionalFormatting>
  <conditionalFormatting sqref="E55:N55 U55:V55">
    <cfRule type="expression" dxfId="212" priority="333">
      <formula>ISTEXT(E55)</formula>
    </cfRule>
  </conditionalFormatting>
  <conditionalFormatting sqref="C56">
    <cfRule type="expression" dxfId="211" priority="332">
      <formula>ISTEXT(C56)</formula>
    </cfRule>
  </conditionalFormatting>
  <conditionalFormatting sqref="D56">
    <cfRule type="expression" dxfId="210" priority="331">
      <formula>ISTEXT(D56)</formula>
    </cfRule>
  </conditionalFormatting>
  <conditionalFormatting sqref="E56">
    <cfRule type="expression" dxfId="209" priority="330">
      <formula>ISTEXT(E56)</formula>
    </cfRule>
  </conditionalFormatting>
  <conditionalFormatting sqref="F56">
    <cfRule type="expression" dxfId="208" priority="329">
      <formula>ISTEXT(F56)</formula>
    </cfRule>
  </conditionalFormatting>
  <conditionalFormatting sqref="G56">
    <cfRule type="expression" dxfId="207" priority="328">
      <formula>ISTEXT(G56)</formula>
    </cfRule>
  </conditionalFormatting>
  <conditionalFormatting sqref="H56">
    <cfRule type="expression" dxfId="206" priority="327">
      <formula>ISTEXT(H56)</formula>
    </cfRule>
  </conditionalFormatting>
  <conditionalFormatting sqref="I56">
    <cfRule type="expression" dxfId="205" priority="326">
      <formula>ISTEXT(I56)</formula>
    </cfRule>
  </conditionalFormatting>
  <conditionalFormatting sqref="J56">
    <cfRule type="expression" dxfId="204" priority="325">
      <formula>ISTEXT(J56)</formula>
    </cfRule>
  </conditionalFormatting>
  <conditionalFormatting sqref="K56">
    <cfRule type="expression" dxfId="203" priority="324">
      <formula>ISTEXT(K56)</formula>
    </cfRule>
  </conditionalFormatting>
  <conditionalFormatting sqref="L56">
    <cfRule type="expression" dxfId="202" priority="323">
      <formula>ISTEXT(L56)</formula>
    </cfRule>
  </conditionalFormatting>
  <conditionalFormatting sqref="U56">
    <cfRule type="expression" dxfId="201" priority="316">
      <formula>ISTEXT(U56)</formula>
    </cfRule>
  </conditionalFormatting>
  <conditionalFormatting sqref="V56">
    <cfRule type="expression" dxfId="200" priority="315">
      <formula>ISTEXT(V56)</formula>
    </cfRule>
  </conditionalFormatting>
  <conditionalFormatting sqref="C57">
    <cfRule type="expression" dxfId="199" priority="314">
      <formula>ISTEXT(C57)</formula>
    </cfRule>
  </conditionalFormatting>
  <conditionalFormatting sqref="D57">
    <cfRule type="expression" dxfId="198" priority="313">
      <formula>ISTEXT(D57)</formula>
    </cfRule>
  </conditionalFormatting>
  <conditionalFormatting sqref="E57:N57 U57:V57">
    <cfRule type="expression" dxfId="197" priority="312">
      <formula>ISTEXT(E57)</formula>
    </cfRule>
  </conditionalFormatting>
  <conditionalFormatting sqref="C58">
    <cfRule type="expression" dxfId="196" priority="311">
      <formula>ISTEXT(C58)</formula>
    </cfRule>
  </conditionalFormatting>
  <conditionalFormatting sqref="D58">
    <cfRule type="expression" dxfId="195" priority="310">
      <formula>ISTEXT(D58)</formula>
    </cfRule>
  </conditionalFormatting>
  <conditionalFormatting sqref="E58">
    <cfRule type="expression" dxfId="194" priority="309">
      <formula>ISTEXT(E58)</formula>
    </cfRule>
  </conditionalFormatting>
  <conditionalFormatting sqref="F58">
    <cfRule type="expression" dxfId="193" priority="308">
      <formula>ISTEXT(F58)</formula>
    </cfRule>
  </conditionalFormatting>
  <conditionalFormatting sqref="G58">
    <cfRule type="expression" dxfId="192" priority="307">
      <formula>ISTEXT(G58)</formula>
    </cfRule>
  </conditionalFormatting>
  <conditionalFormatting sqref="H58">
    <cfRule type="expression" dxfId="191" priority="306">
      <formula>ISTEXT(H58)</formula>
    </cfRule>
  </conditionalFormatting>
  <conditionalFormatting sqref="I58">
    <cfRule type="expression" dxfId="190" priority="305">
      <formula>ISTEXT(I58)</formula>
    </cfRule>
  </conditionalFormatting>
  <conditionalFormatting sqref="J58">
    <cfRule type="expression" dxfId="189" priority="304">
      <formula>ISTEXT(J58)</formula>
    </cfRule>
  </conditionalFormatting>
  <conditionalFormatting sqref="K58">
    <cfRule type="expression" dxfId="188" priority="303">
      <formula>ISTEXT(K58)</formula>
    </cfRule>
  </conditionalFormatting>
  <conditionalFormatting sqref="L58">
    <cfRule type="expression" dxfId="187" priority="302">
      <formula>ISTEXT(L58)</formula>
    </cfRule>
  </conditionalFormatting>
  <conditionalFormatting sqref="U58">
    <cfRule type="expression" dxfId="186" priority="295">
      <formula>ISTEXT(U58)</formula>
    </cfRule>
  </conditionalFormatting>
  <conditionalFormatting sqref="V58">
    <cfRule type="expression" dxfId="185" priority="294">
      <formula>ISTEXT(V58)</formula>
    </cfRule>
  </conditionalFormatting>
  <conditionalFormatting sqref="C59">
    <cfRule type="expression" dxfId="184" priority="293">
      <formula>ISTEXT(C59)</formula>
    </cfRule>
  </conditionalFormatting>
  <conditionalFormatting sqref="D59">
    <cfRule type="expression" dxfId="183" priority="292">
      <formula>ISTEXT(D59)</formula>
    </cfRule>
  </conditionalFormatting>
  <conditionalFormatting sqref="E59:N59 U59:V59">
    <cfRule type="expression" dxfId="182" priority="291">
      <formula>ISTEXT(E59)</formula>
    </cfRule>
  </conditionalFormatting>
  <conditionalFormatting sqref="C60">
    <cfRule type="expression" dxfId="181" priority="290">
      <formula>ISTEXT(C60)</formula>
    </cfRule>
  </conditionalFormatting>
  <conditionalFormatting sqref="D60">
    <cfRule type="expression" dxfId="180" priority="289">
      <formula>ISTEXT(D60)</formula>
    </cfRule>
  </conditionalFormatting>
  <conditionalFormatting sqref="E60">
    <cfRule type="expression" dxfId="179" priority="288">
      <formula>ISTEXT(E60)</formula>
    </cfRule>
  </conditionalFormatting>
  <conditionalFormatting sqref="F60">
    <cfRule type="expression" dxfId="178" priority="287">
      <formula>ISTEXT(F60)</formula>
    </cfRule>
  </conditionalFormatting>
  <conditionalFormatting sqref="G60">
    <cfRule type="expression" dxfId="177" priority="286">
      <formula>ISTEXT(G60)</formula>
    </cfRule>
  </conditionalFormatting>
  <conditionalFormatting sqref="H60">
    <cfRule type="expression" dxfId="176" priority="285">
      <formula>ISTEXT(H60)</formula>
    </cfRule>
  </conditionalFormatting>
  <conditionalFormatting sqref="I60">
    <cfRule type="expression" dxfId="175" priority="284">
      <formula>ISTEXT(I60)</formula>
    </cfRule>
  </conditionalFormatting>
  <conditionalFormatting sqref="J60">
    <cfRule type="expression" dxfId="174" priority="283">
      <formula>ISTEXT(J60)</formula>
    </cfRule>
  </conditionalFormatting>
  <conditionalFormatting sqref="K60">
    <cfRule type="expression" dxfId="173" priority="282">
      <formula>ISTEXT(K60)</formula>
    </cfRule>
  </conditionalFormatting>
  <conditionalFormatting sqref="L60">
    <cfRule type="expression" dxfId="172" priority="281">
      <formula>ISTEXT(L60)</formula>
    </cfRule>
  </conditionalFormatting>
  <conditionalFormatting sqref="U60">
    <cfRule type="expression" dxfId="171" priority="274">
      <formula>ISTEXT(U60)</formula>
    </cfRule>
  </conditionalFormatting>
  <conditionalFormatting sqref="V60">
    <cfRule type="expression" dxfId="170" priority="273">
      <formula>ISTEXT(V60)</formula>
    </cfRule>
  </conditionalFormatting>
  <conditionalFormatting sqref="C61">
    <cfRule type="expression" dxfId="169" priority="272">
      <formula>ISTEXT(C61)</formula>
    </cfRule>
  </conditionalFormatting>
  <conditionalFormatting sqref="D61">
    <cfRule type="expression" dxfId="168" priority="271">
      <formula>ISTEXT(D61)</formula>
    </cfRule>
  </conditionalFormatting>
  <conditionalFormatting sqref="E61:N61 U61:V61">
    <cfRule type="expression" dxfId="167" priority="270">
      <formula>ISTEXT(E61)</formula>
    </cfRule>
  </conditionalFormatting>
  <conditionalFormatting sqref="C62">
    <cfRule type="expression" dxfId="166" priority="269">
      <formula>ISTEXT(C62)</formula>
    </cfRule>
  </conditionalFormatting>
  <conditionalFormatting sqref="D62">
    <cfRule type="expression" dxfId="165" priority="268">
      <formula>ISTEXT(D62)</formula>
    </cfRule>
  </conditionalFormatting>
  <conditionalFormatting sqref="E62">
    <cfRule type="expression" dxfId="164" priority="267">
      <formula>ISTEXT(E62)</formula>
    </cfRule>
  </conditionalFormatting>
  <conditionalFormatting sqref="F62">
    <cfRule type="expression" dxfId="163" priority="266">
      <formula>ISTEXT(F62)</formula>
    </cfRule>
  </conditionalFormatting>
  <conditionalFormatting sqref="G62">
    <cfRule type="expression" dxfId="162" priority="265">
      <formula>ISTEXT(G62)</formula>
    </cfRule>
  </conditionalFormatting>
  <conditionalFormatting sqref="H62">
    <cfRule type="expression" dxfId="161" priority="264">
      <formula>ISTEXT(H62)</formula>
    </cfRule>
  </conditionalFormatting>
  <conditionalFormatting sqref="I62">
    <cfRule type="expression" dxfId="160" priority="263">
      <formula>ISTEXT(I62)</formula>
    </cfRule>
  </conditionalFormatting>
  <conditionalFormatting sqref="J62">
    <cfRule type="expression" dxfId="159" priority="262">
      <formula>ISTEXT(J62)</formula>
    </cfRule>
  </conditionalFormatting>
  <conditionalFormatting sqref="K62">
    <cfRule type="expression" dxfId="158" priority="261">
      <formula>ISTEXT(K62)</formula>
    </cfRule>
  </conditionalFormatting>
  <conditionalFormatting sqref="L62">
    <cfRule type="expression" dxfId="157" priority="260">
      <formula>ISTEXT(L62)</formula>
    </cfRule>
  </conditionalFormatting>
  <conditionalFormatting sqref="U62">
    <cfRule type="expression" dxfId="156" priority="253">
      <formula>ISTEXT(U62)</formula>
    </cfRule>
  </conditionalFormatting>
  <conditionalFormatting sqref="V62">
    <cfRule type="expression" dxfId="155" priority="252">
      <formula>ISTEXT(V62)</formula>
    </cfRule>
  </conditionalFormatting>
  <conditionalFormatting sqref="C63">
    <cfRule type="expression" dxfId="154" priority="251">
      <formula>ISTEXT(C63)</formula>
    </cfRule>
  </conditionalFormatting>
  <conditionalFormatting sqref="D63">
    <cfRule type="expression" dxfId="153" priority="250">
      <formula>ISTEXT(D63)</formula>
    </cfRule>
  </conditionalFormatting>
  <conditionalFormatting sqref="E63:N63 U63:V63">
    <cfRule type="expression" dxfId="152" priority="249">
      <formula>ISTEXT(E63)</formula>
    </cfRule>
  </conditionalFormatting>
  <conditionalFormatting sqref="C64">
    <cfRule type="expression" dxfId="151" priority="248">
      <formula>ISTEXT(C64)</formula>
    </cfRule>
  </conditionalFormatting>
  <conditionalFormatting sqref="D64">
    <cfRule type="expression" dxfId="150" priority="247">
      <formula>ISTEXT(D64)</formula>
    </cfRule>
  </conditionalFormatting>
  <conditionalFormatting sqref="E64">
    <cfRule type="expression" dxfId="149" priority="246">
      <formula>ISTEXT(E64)</formula>
    </cfRule>
  </conditionalFormatting>
  <conditionalFormatting sqref="F64">
    <cfRule type="expression" dxfId="148" priority="245">
      <formula>ISTEXT(F64)</formula>
    </cfRule>
  </conditionalFormatting>
  <conditionalFormatting sqref="G64">
    <cfRule type="expression" dxfId="147" priority="244">
      <formula>ISTEXT(G64)</formula>
    </cfRule>
  </conditionalFormatting>
  <conditionalFormatting sqref="H64">
    <cfRule type="expression" dxfId="146" priority="243">
      <formula>ISTEXT(H64)</formula>
    </cfRule>
  </conditionalFormatting>
  <conditionalFormatting sqref="I64">
    <cfRule type="expression" dxfId="145" priority="242">
      <formula>ISTEXT(I64)</formula>
    </cfRule>
  </conditionalFormatting>
  <conditionalFormatting sqref="J64">
    <cfRule type="expression" dxfId="144" priority="241">
      <formula>ISTEXT(J64)</formula>
    </cfRule>
  </conditionalFormatting>
  <conditionalFormatting sqref="K64">
    <cfRule type="expression" dxfId="143" priority="240">
      <formula>ISTEXT(K64)</formula>
    </cfRule>
  </conditionalFormatting>
  <conditionalFormatting sqref="L64">
    <cfRule type="expression" dxfId="142" priority="239">
      <formula>ISTEXT(L64)</formula>
    </cfRule>
  </conditionalFormatting>
  <conditionalFormatting sqref="U64">
    <cfRule type="expression" dxfId="141" priority="232">
      <formula>ISTEXT(U64)</formula>
    </cfRule>
  </conditionalFormatting>
  <conditionalFormatting sqref="V64">
    <cfRule type="expression" dxfId="140" priority="231">
      <formula>ISTEXT(V64)</formula>
    </cfRule>
  </conditionalFormatting>
  <conditionalFormatting sqref="C65">
    <cfRule type="expression" dxfId="139" priority="230">
      <formula>ISTEXT(C65)</formula>
    </cfRule>
  </conditionalFormatting>
  <conditionalFormatting sqref="D65">
    <cfRule type="expression" dxfId="138" priority="229">
      <formula>ISTEXT(D65)</formula>
    </cfRule>
  </conditionalFormatting>
  <conditionalFormatting sqref="E65:N65 U65:V65">
    <cfRule type="expression" dxfId="137" priority="228">
      <formula>ISTEXT(E65)</formula>
    </cfRule>
  </conditionalFormatting>
  <conditionalFormatting sqref="C66">
    <cfRule type="expression" dxfId="136" priority="227">
      <formula>ISTEXT(C66)</formula>
    </cfRule>
  </conditionalFormatting>
  <conditionalFormatting sqref="D66">
    <cfRule type="expression" dxfId="135" priority="226">
      <formula>ISTEXT(D66)</formula>
    </cfRule>
  </conditionalFormatting>
  <conditionalFormatting sqref="E66">
    <cfRule type="expression" dxfId="134" priority="225">
      <formula>ISTEXT(E66)</formula>
    </cfRule>
  </conditionalFormatting>
  <conditionalFormatting sqref="F66">
    <cfRule type="expression" dxfId="133" priority="224">
      <formula>ISTEXT(F66)</formula>
    </cfRule>
  </conditionalFormatting>
  <conditionalFormatting sqref="G66">
    <cfRule type="expression" dxfId="132" priority="223">
      <formula>ISTEXT(G66)</formula>
    </cfRule>
  </conditionalFormatting>
  <conditionalFormatting sqref="H66">
    <cfRule type="expression" dxfId="131" priority="222">
      <formula>ISTEXT(H66)</formula>
    </cfRule>
  </conditionalFormatting>
  <conditionalFormatting sqref="I66">
    <cfRule type="expression" dxfId="130" priority="221">
      <formula>ISTEXT(I66)</formula>
    </cfRule>
  </conditionalFormatting>
  <conditionalFormatting sqref="J66">
    <cfRule type="expression" dxfId="129" priority="220">
      <formula>ISTEXT(J66)</formula>
    </cfRule>
  </conditionalFormatting>
  <conditionalFormatting sqref="K66">
    <cfRule type="expression" dxfId="128" priority="219">
      <formula>ISTEXT(K66)</formula>
    </cfRule>
  </conditionalFormatting>
  <conditionalFormatting sqref="L66">
    <cfRule type="expression" dxfId="127" priority="218">
      <formula>ISTEXT(L66)</formula>
    </cfRule>
  </conditionalFormatting>
  <conditionalFormatting sqref="U66">
    <cfRule type="expression" dxfId="126" priority="211">
      <formula>ISTEXT(U66)</formula>
    </cfRule>
  </conditionalFormatting>
  <conditionalFormatting sqref="V66">
    <cfRule type="expression" dxfId="125" priority="210">
      <formula>ISTEXT(V66)</formula>
    </cfRule>
  </conditionalFormatting>
  <conditionalFormatting sqref="O7:O15">
    <cfRule type="expression" dxfId="124" priority="122">
      <formula>ISTEXT(O7)</formula>
    </cfRule>
  </conditionalFormatting>
  <conditionalFormatting sqref="P7">
    <cfRule type="expression" dxfId="123" priority="121">
      <formula>ISTEXT(P7)</formula>
    </cfRule>
  </conditionalFormatting>
  <conditionalFormatting sqref="O8">
    <cfRule type="expression" dxfId="122" priority="120">
      <formula>ISTEXT(O8)</formula>
    </cfRule>
  </conditionalFormatting>
  <conditionalFormatting sqref="P8">
    <cfRule type="expression" dxfId="121" priority="119">
      <formula>ISTEXT(P8)</formula>
    </cfRule>
  </conditionalFormatting>
  <conditionalFormatting sqref="O9">
    <cfRule type="expression" dxfId="120" priority="118">
      <formula>ISTEXT(O9)</formula>
    </cfRule>
  </conditionalFormatting>
  <conditionalFormatting sqref="P9">
    <cfRule type="expression" dxfId="119" priority="117">
      <formula>ISTEXT(P9)</formula>
    </cfRule>
  </conditionalFormatting>
  <conditionalFormatting sqref="O10">
    <cfRule type="expression" dxfId="118" priority="116">
      <formula>ISTEXT(O10)</formula>
    </cfRule>
  </conditionalFormatting>
  <conditionalFormatting sqref="P10">
    <cfRule type="expression" dxfId="117" priority="115">
      <formula>ISTEXT(P10)</formula>
    </cfRule>
  </conditionalFormatting>
  <conditionalFormatting sqref="O11">
    <cfRule type="expression" dxfId="116" priority="114">
      <formula>ISTEXT(O11)</formula>
    </cfRule>
  </conditionalFormatting>
  <conditionalFormatting sqref="P11">
    <cfRule type="expression" dxfId="115" priority="113">
      <formula>ISTEXT(P11)</formula>
    </cfRule>
  </conditionalFormatting>
  <conditionalFormatting sqref="O12:P12">
    <cfRule type="expression" dxfId="114" priority="112">
      <formula>ISTEXT(O12)</formula>
    </cfRule>
  </conditionalFormatting>
  <conditionalFormatting sqref="O13">
    <cfRule type="expression" dxfId="113" priority="111">
      <formula>ISTEXT(O13)</formula>
    </cfRule>
  </conditionalFormatting>
  <conditionalFormatting sqref="P13">
    <cfRule type="expression" dxfId="112" priority="110">
      <formula>ISTEXT(P13)</formula>
    </cfRule>
  </conditionalFormatting>
  <conditionalFormatting sqref="O14">
    <cfRule type="expression" dxfId="111" priority="109">
      <formula>ISTEXT(O14)</formula>
    </cfRule>
  </conditionalFormatting>
  <conditionalFormatting sqref="P14">
    <cfRule type="expression" dxfId="110" priority="108">
      <formula>ISTEXT(P14)</formula>
    </cfRule>
  </conditionalFormatting>
  <conditionalFormatting sqref="O15:P15">
    <cfRule type="expression" dxfId="109" priority="107">
      <formula>ISTEXT(O15)</formula>
    </cfRule>
  </conditionalFormatting>
  <conditionalFormatting sqref="O16">
    <cfRule type="expression" dxfId="108" priority="106">
      <formula>ISTEXT(O16)</formula>
    </cfRule>
  </conditionalFormatting>
  <conditionalFormatting sqref="P16">
    <cfRule type="expression" dxfId="107" priority="105">
      <formula>ISTEXT(P16)</formula>
    </cfRule>
  </conditionalFormatting>
  <conditionalFormatting sqref="O17:P17">
    <cfRule type="expression" dxfId="106" priority="104">
      <formula>ISTEXT(O17)</formula>
    </cfRule>
  </conditionalFormatting>
  <conditionalFormatting sqref="O18:O44">
    <cfRule type="expression" dxfId="105" priority="103">
      <formula>ISTEXT(O18)</formula>
    </cfRule>
  </conditionalFormatting>
  <conditionalFormatting sqref="P18:P44">
    <cfRule type="expression" dxfId="104" priority="102">
      <formula>ISTEXT(P18)</formula>
    </cfRule>
  </conditionalFormatting>
  <conditionalFormatting sqref="O45:P45">
    <cfRule type="expression" dxfId="103" priority="101">
      <formula>ISTEXT(O45)</formula>
    </cfRule>
  </conditionalFormatting>
  <conditionalFormatting sqref="O46">
    <cfRule type="expression" dxfId="102" priority="100">
      <formula>ISTEXT(O46)</formula>
    </cfRule>
  </conditionalFormatting>
  <conditionalFormatting sqref="P46">
    <cfRule type="expression" dxfId="101" priority="99">
      <formula>ISTEXT(P46)</formula>
    </cfRule>
  </conditionalFormatting>
  <conditionalFormatting sqref="O47:P47">
    <cfRule type="expression" dxfId="100" priority="98">
      <formula>ISTEXT(O47)</formula>
    </cfRule>
  </conditionalFormatting>
  <conditionalFormatting sqref="O48">
    <cfRule type="expression" dxfId="99" priority="97">
      <formula>ISTEXT(O48)</formula>
    </cfRule>
  </conditionalFormatting>
  <conditionalFormatting sqref="P48">
    <cfRule type="expression" dxfId="98" priority="96">
      <formula>ISTEXT(P48)</formula>
    </cfRule>
  </conditionalFormatting>
  <conditionalFormatting sqref="O49:P49">
    <cfRule type="expression" dxfId="97" priority="95">
      <formula>ISTEXT(O49)</formula>
    </cfRule>
  </conditionalFormatting>
  <conditionalFormatting sqref="O50">
    <cfRule type="expression" dxfId="96" priority="94">
      <formula>ISTEXT(O50)</formula>
    </cfRule>
  </conditionalFormatting>
  <conditionalFormatting sqref="P50">
    <cfRule type="expression" dxfId="95" priority="93">
      <formula>ISTEXT(P50)</formula>
    </cfRule>
  </conditionalFormatting>
  <conditionalFormatting sqref="O51:P51">
    <cfRule type="expression" dxfId="94" priority="92">
      <formula>ISTEXT(O51)</formula>
    </cfRule>
  </conditionalFormatting>
  <conditionalFormatting sqref="O52">
    <cfRule type="expression" dxfId="93" priority="91">
      <formula>ISTEXT(O52)</formula>
    </cfRule>
  </conditionalFormatting>
  <conditionalFormatting sqref="P52">
    <cfRule type="expression" dxfId="92" priority="90">
      <formula>ISTEXT(P52)</formula>
    </cfRule>
  </conditionalFormatting>
  <conditionalFormatting sqref="O53:P53">
    <cfRule type="expression" dxfId="91" priority="89">
      <formula>ISTEXT(O53)</formula>
    </cfRule>
  </conditionalFormatting>
  <conditionalFormatting sqref="O54">
    <cfRule type="expression" dxfId="90" priority="88">
      <formula>ISTEXT(O54)</formula>
    </cfRule>
  </conditionalFormatting>
  <conditionalFormatting sqref="P54">
    <cfRule type="expression" dxfId="89" priority="87">
      <formula>ISTEXT(P54)</formula>
    </cfRule>
  </conditionalFormatting>
  <conditionalFormatting sqref="O55:P55">
    <cfRule type="expression" dxfId="88" priority="86">
      <formula>ISTEXT(O55)</formula>
    </cfRule>
  </conditionalFormatting>
  <conditionalFormatting sqref="O56">
    <cfRule type="expression" dxfId="87" priority="85">
      <formula>ISTEXT(O56)</formula>
    </cfRule>
  </conditionalFormatting>
  <conditionalFormatting sqref="P56">
    <cfRule type="expression" dxfId="86" priority="84">
      <formula>ISTEXT(P56)</formula>
    </cfRule>
  </conditionalFormatting>
  <conditionalFormatting sqref="O57:P57">
    <cfRule type="expression" dxfId="85" priority="83">
      <formula>ISTEXT(O57)</formula>
    </cfRule>
  </conditionalFormatting>
  <conditionalFormatting sqref="O58">
    <cfRule type="expression" dxfId="84" priority="82">
      <formula>ISTEXT(O58)</formula>
    </cfRule>
  </conditionalFormatting>
  <conditionalFormatting sqref="P58">
    <cfRule type="expression" dxfId="83" priority="81">
      <formula>ISTEXT(P58)</formula>
    </cfRule>
  </conditionalFormatting>
  <conditionalFormatting sqref="O59:P59">
    <cfRule type="expression" dxfId="82" priority="80">
      <formula>ISTEXT(O59)</formula>
    </cfRule>
  </conditionalFormatting>
  <conditionalFormatting sqref="O60">
    <cfRule type="expression" dxfId="81" priority="79">
      <formula>ISTEXT(O60)</formula>
    </cfRule>
  </conditionalFormatting>
  <conditionalFormatting sqref="P60">
    <cfRule type="expression" dxfId="80" priority="78">
      <formula>ISTEXT(P60)</formula>
    </cfRule>
  </conditionalFormatting>
  <conditionalFormatting sqref="O61:P61">
    <cfRule type="expression" dxfId="79" priority="77">
      <formula>ISTEXT(O61)</formula>
    </cfRule>
  </conditionalFormatting>
  <conditionalFormatting sqref="O62">
    <cfRule type="expression" dxfId="78" priority="76">
      <formula>ISTEXT(O62)</formula>
    </cfRule>
  </conditionalFormatting>
  <conditionalFormatting sqref="P62">
    <cfRule type="expression" dxfId="77" priority="75">
      <formula>ISTEXT(P62)</formula>
    </cfRule>
  </conditionalFormatting>
  <conditionalFormatting sqref="O63:P63">
    <cfRule type="expression" dxfId="76" priority="74">
      <formula>ISTEXT(O63)</formula>
    </cfRule>
  </conditionalFormatting>
  <conditionalFormatting sqref="O64">
    <cfRule type="expression" dxfId="75" priority="73">
      <formula>ISTEXT(O64)</formula>
    </cfRule>
  </conditionalFormatting>
  <conditionalFormatting sqref="P64">
    <cfRule type="expression" dxfId="74" priority="72">
      <formula>ISTEXT(P64)</formula>
    </cfRule>
  </conditionalFormatting>
  <conditionalFormatting sqref="O65:P65">
    <cfRule type="expression" dxfId="73" priority="71">
      <formula>ISTEXT(O65)</formula>
    </cfRule>
  </conditionalFormatting>
  <conditionalFormatting sqref="O66">
    <cfRule type="expression" dxfId="72" priority="70">
      <formula>ISTEXT(O66)</formula>
    </cfRule>
  </conditionalFormatting>
  <conditionalFormatting sqref="P66">
    <cfRule type="expression" dxfId="71" priority="69">
      <formula>ISTEXT(P66)</formula>
    </cfRule>
  </conditionalFormatting>
  <conditionalFormatting sqref="S7:S15">
    <cfRule type="expression" dxfId="70" priority="68">
      <formula>ISTEXT(S7)</formula>
    </cfRule>
  </conditionalFormatting>
  <conditionalFormatting sqref="T7">
    <cfRule type="expression" dxfId="69" priority="67">
      <formula>ISTEXT(T7)</formula>
    </cfRule>
  </conditionalFormatting>
  <conditionalFormatting sqref="S8">
    <cfRule type="expression" dxfId="68" priority="66">
      <formula>ISTEXT(S8)</formula>
    </cfRule>
  </conditionalFormatting>
  <conditionalFormatting sqref="T8">
    <cfRule type="expression" dxfId="67" priority="65">
      <formula>ISTEXT(T8)</formula>
    </cfRule>
  </conditionalFormatting>
  <conditionalFormatting sqref="S9">
    <cfRule type="expression" dxfId="66" priority="64">
      <formula>ISTEXT(S9)</formula>
    </cfRule>
  </conditionalFormatting>
  <conditionalFormatting sqref="T9">
    <cfRule type="expression" dxfId="65" priority="63">
      <formula>ISTEXT(T9)</formula>
    </cfRule>
  </conditionalFormatting>
  <conditionalFormatting sqref="S10">
    <cfRule type="expression" dxfId="64" priority="62">
      <formula>ISTEXT(S10)</formula>
    </cfRule>
  </conditionalFormatting>
  <conditionalFormatting sqref="T10">
    <cfRule type="expression" dxfId="63" priority="61">
      <formula>ISTEXT(T10)</formula>
    </cfRule>
  </conditionalFormatting>
  <conditionalFormatting sqref="S11">
    <cfRule type="expression" dxfId="62" priority="60">
      <formula>ISTEXT(S11)</formula>
    </cfRule>
  </conditionalFormatting>
  <conditionalFormatting sqref="T11">
    <cfRule type="expression" dxfId="61" priority="59">
      <formula>ISTEXT(T11)</formula>
    </cfRule>
  </conditionalFormatting>
  <conditionalFormatting sqref="S12:T12">
    <cfRule type="expression" dxfId="60" priority="58">
      <formula>ISTEXT(S12)</formula>
    </cfRule>
  </conditionalFormatting>
  <conditionalFormatting sqref="S13">
    <cfRule type="expression" dxfId="59" priority="57">
      <formula>ISTEXT(S13)</formula>
    </cfRule>
  </conditionalFormatting>
  <conditionalFormatting sqref="T13">
    <cfRule type="expression" dxfId="58" priority="56">
      <formula>ISTEXT(T13)</formula>
    </cfRule>
  </conditionalFormatting>
  <conditionalFormatting sqref="S14">
    <cfRule type="expression" dxfId="57" priority="55">
      <formula>ISTEXT(S14)</formula>
    </cfRule>
  </conditionalFormatting>
  <conditionalFormatting sqref="T14">
    <cfRule type="expression" dxfId="56" priority="54">
      <formula>ISTEXT(T14)</formula>
    </cfRule>
  </conditionalFormatting>
  <conditionalFormatting sqref="S15:T15">
    <cfRule type="expression" dxfId="55" priority="53">
      <formula>ISTEXT(S15)</formula>
    </cfRule>
  </conditionalFormatting>
  <conditionalFormatting sqref="S16">
    <cfRule type="expression" dxfId="54" priority="52">
      <formula>ISTEXT(S16)</formula>
    </cfRule>
  </conditionalFormatting>
  <conditionalFormatting sqref="T16">
    <cfRule type="expression" dxfId="53" priority="51">
      <formula>ISTEXT(T16)</formula>
    </cfRule>
  </conditionalFormatting>
  <conditionalFormatting sqref="S17:T17">
    <cfRule type="expression" dxfId="52" priority="50">
      <formula>ISTEXT(S17)</formula>
    </cfRule>
  </conditionalFormatting>
  <conditionalFormatting sqref="S18:S44">
    <cfRule type="expression" dxfId="51" priority="49">
      <formula>ISTEXT(S18)</formula>
    </cfRule>
  </conditionalFormatting>
  <conditionalFormatting sqref="T18:T44">
    <cfRule type="expression" dxfId="50" priority="48">
      <formula>ISTEXT(T18)</formula>
    </cfRule>
  </conditionalFormatting>
  <conditionalFormatting sqref="S45:T45">
    <cfRule type="expression" dxfId="49" priority="47">
      <formula>ISTEXT(S45)</formula>
    </cfRule>
  </conditionalFormatting>
  <conditionalFormatting sqref="S46">
    <cfRule type="expression" dxfId="48" priority="46">
      <formula>ISTEXT(S46)</formula>
    </cfRule>
  </conditionalFormatting>
  <conditionalFormatting sqref="T46">
    <cfRule type="expression" dxfId="47" priority="45">
      <formula>ISTEXT(T46)</formula>
    </cfRule>
  </conditionalFormatting>
  <conditionalFormatting sqref="S47:T47">
    <cfRule type="expression" dxfId="46" priority="44">
      <formula>ISTEXT(S47)</formula>
    </cfRule>
  </conditionalFormatting>
  <conditionalFormatting sqref="S48">
    <cfRule type="expression" dxfId="45" priority="43">
      <formula>ISTEXT(S48)</formula>
    </cfRule>
  </conditionalFormatting>
  <conditionalFormatting sqref="T48">
    <cfRule type="expression" dxfId="44" priority="42">
      <formula>ISTEXT(T48)</formula>
    </cfRule>
  </conditionalFormatting>
  <conditionalFormatting sqref="S49:T49">
    <cfRule type="expression" dxfId="43" priority="41">
      <formula>ISTEXT(S49)</formula>
    </cfRule>
  </conditionalFormatting>
  <conditionalFormatting sqref="S50">
    <cfRule type="expression" dxfId="42" priority="40">
      <formula>ISTEXT(S50)</formula>
    </cfRule>
  </conditionalFormatting>
  <conditionalFormatting sqref="T50">
    <cfRule type="expression" dxfId="41" priority="39">
      <formula>ISTEXT(T50)</formula>
    </cfRule>
  </conditionalFormatting>
  <conditionalFormatting sqref="S51:T51">
    <cfRule type="expression" dxfId="40" priority="38">
      <formula>ISTEXT(S51)</formula>
    </cfRule>
  </conditionalFormatting>
  <conditionalFormatting sqref="S52">
    <cfRule type="expression" dxfId="39" priority="37">
      <formula>ISTEXT(S52)</formula>
    </cfRule>
  </conditionalFormatting>
  <conditionalFormatting sqref="T52">
    <cfRule type="expression" dxfId="38" priority="36">
      <formula>ISTEXT(T52)</formula>
    </cfRule>
  </conditionalFormatting>
  <conditionalFormatting sqref="S53:T53">
    <cfRule type="expression" dxfId="37" priority="35">
      <formula>ISTEXT(S53)</formula>
    </cfRule>
  </conditionalFormatting>
  <conditionalFormatting sqref="S54">
    <cfRule type="expression" dxfId="36" priority="34">
      <formula>ISTEXT(S54)</formula>
    </cfRule>
  </conditionalFormatting>
  <conditionalFormatting sqref="T54">
    <cfRule type="expression" dxfId="35" priority="33">
      <formula>ISTEXT(T54)</formula>
    </cfRule>
  </conditionalFormatting>
  <conditionalFormatting sqref="S55:T55">
    <cfRule type="expression" dxfId="34" priority="32">
      <formula>ISTEXT(S55)</formula>
    </cfRule>
  </conditionalFormatting>
  <conditionalFormatting sqref="S56">
    <cfRule type="expression" dxfId="33" priority="31">
      <formula>ISTEXT(S56)</formula>
    </cfRule>
  </conditionalFormatting>
  <conditionalFormatting sqref="T56">
    <cfRule type="expression" dxfId="32" priority="30">
      <formula>ISTEXT(T56)</formula>
    </cfRule>
  </conditionalFormatting>
  <conditionalFormatting sqref="S57:T57">
    <cfRule type="expression" dxfId="31" priority="29">
      <formula>ISTEXT(S57)</formula>
    </cfRule>
  </conditionalFormatting>
  <conditionalFormatting sqref="S58">
    <cfRule type="expression" dxfId="30" priority="28">
      <formula>ISTEXT(S58)</formula>
    </cfRule>
  </conditionalFormatting>
  <conditionalFormatting sqref="T58">
    <cfRule type="expression" dxfId="29" priority="27">
      <formula>ISTEXT(T58)</formula>
    </cfRule>
  </conditionalFormatting>
  <conditionalFormatting sqref="S59:T59">
    <cfRule type="expression" dxfId="28" priority="26">
      <formula>ISTEXT(S59)</formula>
    </cfRule>
  </conditionalFormatting>
  <conditionalFormatting sqref="S60">
    <cfRule type="expression" dxfId="27" priority="25">
      <formula>ISTEXT(S60)</formula>
    </cfRule>
  </conditionalFormatting>
  <conditionalFormatting sqref="T60">
    <cfRule type="expression" dxfId="26" priority="24">
      <formula>ISTEXT(T60)</formula>
    </cfRule>
  </conditionalFormatting>
  <conditionalFormatting sqref="S61:T61">
    <cfRule type="expression" dxfId="25" priority="23">
      <formula>ISTEXT(S61)</formula>
    </cfRule>
  </conditionalFormatting>
  <conditionalFormatting sqref="S62">
    <cfRule type="expression" dxfId="24" priority="22">
      <formula>ISTEXT(S62)</formula>
    </cfRule>
  </conditionalFormatting>
  <conditionalFormatting sqref="T62">
    <cfRule type="expression" dxfId="23" priority="21">
      <formula>ISTEXT(T62)</formula>
    </cfRule>
  </conditionalFormatting>
  <conditionalFormatting sqref="S63:T63">
    <cfRule type="expression" dxfId="22" priority="20">
      <formula>ISTEXT(S63)</formula>
    </cfRule>
  </conditionalFormatting>
  <conditionalFormatting sqref="S64">
    <cfRule type="expression" dxfId="21" priority="19">
      <formula>ISTEXT(S64)</formula>
    </cfRule>
  </conditionalFormatting>
  <conditionalFormatting sqref="T64">
    <cfRule type="expression" dxfId="20" priority="18">
      <formula>ISTEXT(T64)</formula>
    </cfRule>
  </conditionalFormatting>
  <conditionalFormatting sqref="S65:T65">
    <cfRule type="expression" dxfId="19" priority="17">
      <formula>ISTEXT(S65)</formula>
    </cfRule>
  </conditionalFormatting>
  <conditionalFormatting sqref="S66">
    <cfRule type="expression" dxfId="18" priority="16">
      <formula>ISTEXT(S66)</formula>
    </cfRule>
  </conditionalFormatting>
  <conditionalFormatting sqref="T66">
    <cfRule type="expression" dxfId="17" priority="15">
      <formula>ISTEXT(T66)</formula>
    </cfRule>
  </conditionalFormatting>
  <conditionalFormatting sqref="R12">
    <cfRule type="expression" dxfId="16" priority="14">
      <formula>ISTEXT(R12)</formula>
    </cfRule>
  </conditionalFormatting>
  <conditionalFormatting sqref="R15">
    <cfRule type="expression" dxfId="15" priority="13">
      <formula>ISTEXT(R15)</formula>
    </cfRule>
  </conditionalFormatting>
  <conditionalFormatting sqref="Q17:R17">
    <cfRule type="expression" dxfId="14" priority="12">
      <formula>ISTEXT(Q17)</formula>
    </cfRule>
  </conditionalFormatting>
  <conditionalFormatting sqref="Q45:R45">
    <cfRule type="expression" dxfId="13" priority="11">
      <formula>ISTEXT(Q45)</formula>
    </cfRule>
  </conditionalFormatting>
  <conditionalFormatting sqref="Q47:R47">
    <cfRule type="expression" dxfId="12" priority="10">
      <formula>ISTEXT(Q47)</formula>
    </cfRule>
  </conditionalFormatting>
  <conditionalFormatting sqref="Q49:R49">
    <cfRule type="expression" dxfId="11" priority="9">
      <formula>ISTEXT(Q49)</formula>
    </cfRule>
  </conditionalFormatting>
  <conditionalFormatting sqref="Q51:R51">
    <cfRule type="expression" dxfId="10" priority="8">
      <formula>ISTEXT(Q51)</formula>
    </cfRule>
  </conditionalFormatting>
  <conditionalFormatting sqref="Q53:R53">
    <cfRule type="expression" dxfId="9" priority="7">
      <formula>ISTEXT(Q53)</formula>
    </cfRule>
  </conditionalFormatting>
  <conditionalFormatting sqref="Q55:R55">
    <cfRule type="expression" dxfId="8" priority="6">
      <formula>ISTEXT(Q55)</formula>
    </cfRule>
  </conditionalFormatting>
  <conditionalFormatting sqref="Q57:R57">
    <cfRule type="expression" dxfId="7" priority="5">
      <formula>ISTEXT(Q57)</formula>
    </cfRule>
  </conditionalFormatting>
  <conditionalFormatting sqref="Q59:R59">
    <cfRule type="expression" dxfId="6" priority="4">
      <formula>ISTEXT(Q59)</formula>
    </cfRule>
  </conditionalFormatting>
  <conditionalFormatting sqref="Q61:R61">
    <cfRule type="expression" dxfId="5" priority="3">
      <formula>ISTEXT(Q61)</formula>
    </cfRule>
  </conditionalFormatting>
  <conditionalFormatting sqref="Q63:R63">
    <cfRule type="expression" dxfId="4" priority="2">
      <formula>ISTEXT(Q63)</formula>
    </cfRule>
  </conditionalFormatting>
  <conditionalFormatting sqref="Q65:R65">
    <cfRule type="expression" dxfId="3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2013-05-07T17:27:48Z</dcterms:modified>
</cp:coreProperties>
</file>