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480" windowHeight="9120" activeTab="1"/>
  </bookViews>
  <sheets>
    <sheet name="Read Me" sheetId="7" r:id="rId1"/>
    <sheet name="Inf Conc." sheetId="1" r:id="rId2"/>
    <sheet name="Inf Loads" sheetId="2" r:id="rId3"/>
    <sheet name="Eff Conc." sheetId="3" r:id="rId4"/>
    <sheet name="Eff Loads" sheetId="4" r:id="rId5"/>
    <sheet name="Inf QAQC MLs" sheetId="6" r:id="rId6"/>
    <sheet name="Eff QAQC MLs" sheetId="5" r:id="rId7"/>
  </sheets>
  <calcPr calcId="125725"/>
</workbook>
</file>

<file path=xl/calcChain.xml><?xml version="1.0" encoding="utf-8"?>
<calcChain xmlns="http://schemas.openxmlformats.org/spreadsheetml/2006/main">
  <c r="D47" i="3"/>
  <c r="D45"/>
  <c r="D65"/>
  <c r="D64"/>
  <c r="D63"/>
  <c r="D62"/>
  <c r="D57"/>
  <c r="D56"/>
  <c r="D55"/>
  <c r="D54"/>
  <c r="D53"/>
  <c r="D52"/>
  <c r="D51"/>
  <c r="D50"/>
  <c r="D49"/>
  <c r="D48"/>
  <c r="D46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X15"/>
  <c r="W15"/>
  <c r="V15"/>
  <c r="U15"/>
  <c r="D15"/>
  <c r="X14"/>
  <c r="W14"/>
  <c r="V14"/>
  <c r="U14"/>
  <c r="D14"/>
  <c r="X13"/>
  <c r="W13"/>
  <c r="V13"/>
  <c r="U13"/>
  <c r="D13"/>
  <c r="X12"/>
  <c r="W12"/>
  <c r="V12"/>
  <c r="U12"/>
  <c r="D12"/>
  <c r="D11"/>
  <c r="D10"/>
  <c r="W11"/>
  <c r="W10"/>
  <c r="U11"/>
  <c r="B11" i="6" l="1"/>
  <c r="B10"/>
  <c r="B9"/>
  <c r="B8"/>
  <c r="B7"/>
  <c r="B10" i="2"/>
  <c r="B9"/>
  <c r="B8"/>
  <c r="B7"/>
  <c r="B6"/>
  <c r="B4" i="5"/>
  <c r="B3"/>
  <c r="C4" i="6"/>
  <c r="C3"/>
  <c r="B4" i="4"/>
  <c r="B3"/>
  <c r="B3" i="3"/>
  <c r="B4"/>
  <c r="C3" i="2"/>
  <c r="C2"/>
  <c r="C7"/>
  <c r="X11" i="3"/>
  <c r="X10"/>
  <c r="V11"/>
  <c r="V10"/>
  <c r="C6" i="2" l="1"/>
  <c r="F6" s="1"/>
  <c r="U10" i="3"/>
  <c r="B62" i="4"/>
  <c r="L62" s="1"/>
  <c r="C62"/>
  <c r="M62" s="1"/>
  <c r="B63"/>
  <c r="N63" s="1"/>
  <c r="C63"/>
  <c r="M63" s="1"/>
  <c r="B64"/>
  <c r="L64" s="1"/>
  <c r="C64"/>
  <c r="M64" s="1"/>
  <c r="C61"/>
  <c r="M61" s="1"/>
  <c r="B61"/>
  <c r="N61" s="1"/>
  <c r="B10"/>
  <c r="D10" s="1"/>
  <c r="C10"/>
  <c r="B11"/>
  <c r="D11" s="1"/>
  <c r="C11"/>
  <c r="B12"/>
  <c r="C12"/>
  <c r="B13"/>
  <c r="D13" s="1"/>
  <c r="C13"/>
  <c r="B14"/>
  <c r="D14" s="1"/>
  <c r="C14"/>
  <c r="B15"/>
  <c r="D15" s="1"/>
  <c r="C15"/>
  <c r="B16"/>
  <c r="D16" s="1"/>
  <c r="C16"/>
  <c r="B17"/>
  <c r="D17" s="1"/>
  <c r="C17"/>
  <c r="B18"/>
  <c r="D18" s="1"/>
  <c r="C18"/>
  <c r="B19"/>
  <c r="D19" s="1"/>
  <c r="C19"/>
  <c r="B20"/>
  <c r="D20" s="1"/>
  <c r="C20"/>
  <c r="B21"/>
  <c r="D21" s="1"/>
  <c r="C21"/>
  <c r="B22"/>
  <c r="C22"/>
  <c r="B23"/>
  <c r="D23" s="1"/>
  <c r="C23"/>
  <c r="B24"/>
  <c r="C24"/>
  <c r="B25"/>
  <c r="D25" s="1"/>
  <c r="C25"/>
  <c r="B26"/>
  <c r="C26"/>
  <c r="B27"/>
  <c r="D27" s="1"/>
  <c r="C27"/>
  <c r="B28"/>
  <c r="C28"/>
  <c r="B29"/>
  <c r="D29" s="1"/>
  <c r="C29"/>
  <c r="B30"/>
  <c r="C30"/>
  <c r="B31"/>
  <c r="D31" s="1"/>
  <c r="C31"/>
  <c r="B32"/>
  <c r="C32"/>
  <c r="B33"/>
  <c r="D33" s="1"/>
  <c r="C33"/>
  <c r="B34"/>
  <c r="C34"/>
  <c r="B35"/>
  <c r="D35" s="1"/>
  <c r="C35"/>
  <c r="B36"/>
  <c r="C36"/>
  <c r="B37"/>
  <c r="D37" s="1"/>
  <c r="C37"/>
  <c r="B38"/>
  <c r="C38"/>
  <c r="B39"/>
  <c r="D39" s="1"/>
  <c r="C39"/>
  <c r="B40"/>
  <c r="C40"/>
  <c r="B41"/>
  <c r="D41" s="1"/>
  <c r="C41"/>
  <c r="B42"/>
  <c r="C42"/>
  <c r="B43"/>
  <c r="D43" s="1"/>
  <c r="C43"/>
  <c r="B44"/>
  <c r="C44"/>
  <c r="B45"/>
  <c r="D45" s="1"/>
  <c r="C45"/>
  <c r="B46"/>
  <c r="C46"/>
  <c r="B47"/>
  <c r="D47" s="1"/>
  <c r="C47"/>
  <c r="B48"/>
  <c r="C48"/>
  <c r="B49"/>
  <c r="D49" s="1"/>
  <c r="C49"/>
  <c r="B50"/>
  <c r="C50"/>
  <c r="B51"/>
  <c r="D51" s="1"/>
  <c r="C51"/>
  <c r="B52"/>
  <c r="F52" s="1"/>
  <c r="C52"/>
  <c r="B53"/>
  <c r="N53" s="1"/>
  <c r="C53"/>
  <c r="M53" s="1"/>
  <c r="B54"/>
  <c r="N54" s="1"/>
  <c r="C54"/>
  <c r="B55"/>
  <c r="N55" s="1"/>
  <c r="C55"/>
  <c r="M55" s="1"/>
  <c r="B56"/>
  <c r="N56" s="1"/>
  <c r="C56"/>
  <c r="D7" i="2"/>
  <c r="N7" s="1"/>
  <c r="D8"/>
  <c r="N8" s="1"/>
  <c r="D9"/>
  <c r="N9" s="1"/>
  <c r="D10"/>
  <c r="N10" s="1"/>
  <c r="O7"/>
  <c r="C8"/>
  <c r="O8" s="1"/>
  <c r="C9"/>
  <c r="O9" s="1"/>
  <c r="C10"/>
  <c r="O10" s="1"/>
  <c r="D12" i="4"/>
  <c r="D22"/>
  <c r="D24"/>
  <c r="D26"/>
  <c r="D28"/>
  <c r="D30"/>
  <c r="D32"/>
  <c r="D34"/>
  <c r="D36"/>
  <c r="D38"/>
  <c r="D40"/>
  <c r="D42"/>
  <c r="D44"/>
  <c r="D46"/>
  <c r="D48"/>
  <c r="D50"/>
  <c r="D54"/>
  <c r="C9"/>
  <c r="B9"/>
  <c r="N9" s="1"/>
  <c r="D6" i="2"/>
  <c r="N6" s="1"/>
  <c r="E11" i="1"/>
  <c r="E9" i="2" s="1"/>
  <c r="E7" i="1"/>
  <c r="D56" i="4" l="1"/>
  <c r="D52"/>
  <c r="D55"/>
  <c r="D53"/>
  <c r="F9"/>
  <c r="O6" i="2"/>
  <c r="E9" i="4"/>
  <c r="D9"/>
  <c r="H9"/>
  <c r="G9"/>
  <c r="K9"/>
  <c r="J9"/>
  <c r="I9"/>
  <c r="H6" i="2"/>
  <c r="I6"/>
  <c r="M6"/>
  <c r="E6"/>
  <c r="L9" i="4"/>
  <c r="M9"/>
  <c r="G6" i="2"/>
  <c r="K6"/>
  <c r="F10"/>
  <c r="F8"/>
  <c r="H10"/>
  <c r="H8"/>
  <c r="I10"/>
  <c r="I8"/>
  <c r="J10"/>
  <c r="J8"/>
  <c r="L10"/>
  <c r="L8"/>
  <c r="G61" i="4"/>
  <c r="I61"/>
  <c r="I64"/>
  <c r="G64"/>
  <c r="E64"/>
  <c r="H63"/>
  <c r="F63"/>
  <c r="I62"/>
  <c r="G62"/>
  <c r="E62"/>
  <c r="L61"/>
  <c r="K64"/>
  <c r="K63"/>
  <c r="K62"/>
  <c r="N64"/>
  <c r="N62"/>
  <c r="J6" i="2"/>
  <c r="L6"/>
  <c r="F9"/>
  <c r="F7"/>
  <c r="H9"/>
  <c r="H7"/>
  <c r="I9"/>
  <c r="I7"/>
  <c r="J9"/>
  <c r="J7"/>
  <c r="L9"/>
  <c r="L7"/>
  <c r="E61" i="4"/>
  <c r="F61"/>
  <c r="H61"/>
  <c r="H64"/>
  <c r="F64"/>
  <c r="I63"/>
  <c r="G63"/>
  <c r="E63"/>
  <c r="H62"/>
  <c r="F62"/>
  <c r="K61"/>
  <c r="L63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J51"/>
  <c r="L51"/>
  <c r="F50"/>
  <c r="H50"/>
  <c r="J50"/>
  <c r="L50"/>
  <c r="N50"/>
  <c r="E50"/>
  <c r="G50"/>
  <c r="I50"/>
  <c r="K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F13"/>
  <c r="H13"/>
  <c r="J13"/>
  <c r="L13"/>
  <c r="F12"/>
  <c r="H12"/>
  <c r="J12"/>
  <c r="L12"/>
  <c r="N12"/>
  <c r="E12"/>
  <c r="G12"/>
  <c r="I12"/>
  <c r="K12"/>
  <c r="N11"/>
  <c r="E11"/>
  <c r="G11"/>
  <c r="I11"/>
  <c r="K11"/>
  <c r="F11"/>
  <c r="H11"/>
  <c r="J11"/>
  <c r="L11"/>
  <c r="F10"/>
  <c r="H10"/>
  <c r="J10"/>
  <c r="L10"/>
  <c r="N10"/>
  <c r="E10"/>
  <c r="G10"/>
  <c r="I10"/>
  <c r="K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9" i="2"/>
  <c r="K9"/>
  <c r="G9"/>
  <c r="D61" i="4"/>
  <c r="R14" l="1"/>
  <c r="R12"/>
  <c r="R10"/>
  <c r="R13"/>
  <c r="R11"/>
  <c r="R9"/>
  <c r="P14"/>
  <c r="P9"/>
  <c r="P10"/>
  <c r="P11"/>
  <c r="P12"/>
  <c r="Q9"/>
  <c r="P13"/>
  <c r="O9"/>
  <c r="D62"/>
  <c r="D64"/>
  <c r="D63"/>
</calcChain>
</file>

<file path=xl/sharedStrings.xml><?xml version="1.0" encoding="utf-8"?>
<sst xmlns="http://schemas.openxmlformats.org/spreadsheetml/2006/main" count="284" uniqueCount="108">
  <si>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</si>
  <si>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</si>
  <si>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</si>
  <si>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</si>
  <si>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</si>
  <si>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</si>
  <si>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</si>
  <si>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</si>
  <si>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</si>
  <si>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</si>
  <si>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</si>
  <si>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</si>
  <si>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</si>
  <si>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</si>
  <si>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</si>
  <si>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</si>
  <si>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</si>
  <si>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</si>
  <si>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</si>
  <si>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</si>
  <si>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</si>
  <si>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</si>
  <si>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</si>
  <si>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</si>
  <si>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</si>
  <si>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</si>
  <si>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</si>
  <si>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</si>
  <si>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</si>
  <si>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</si>
  <si>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</si>
  <si>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</si>
  <si>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</si>
  <si>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</si>
  <si>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</si>
  <si>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</si>
  <si>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</si>
  <si>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</si>
  <si>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</si>
  <si>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</si>
  <si>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</si>
  <si>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</si>
  <si>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</si>
  <si>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</si>
  <si>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</si>
  <si>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</si>
  <si>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</si>
  <si>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</si>
  <si>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</si>
  <si>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</si>
  <si>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</si>
  <si>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</si>
  <si>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</si>
  <si>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</si>
  <si>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</si>
  <si>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</si>
  <si>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</si>
  <si>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</si>
  <si>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</si>
  <si>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</si>
  <si>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</si>
  <si>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</si>
  <si>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</si>
  <si>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</si>
  <si>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</si>
  <si>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</si>
  <si>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</si>
  <si>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</si>
  <si>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</si>
  <si>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</si>
  <si>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</si>
  <si>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</si>
  <si>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</si>
  <si>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</si>
  <si>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</si>
  <si>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</si>
  <si>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</si>
  <si>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</si>
  <si>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</si>
  <si>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</si>
  <si>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</si>
  <si>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</si>
  <si>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</si>
  <si>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</si>
  <si>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</si>
  <si>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</si>
  <si>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</si>
  <si>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</si>
  <si>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</si>
  <si>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</si>
  <si>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</si>
  <si>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</si>
  <si>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</si>
  <si>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</si>
  <si>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Worksheet Notes:</t>
  </si>
  <si>
    <t>1. Two of the worksheets (Inf Loads and Eff Loads) contain formulas and have been locked to prevent changes to the formulas.</t>
  </si>
  <si>
    <t>3. Conditional formatting has been applied to highlight cells in orange when a value is missing and a date has been entered in the worksheet "Inf Conc.".</t>
  </si>
  <si>
    <t>4. Agency name and contact information entered in the worksheet "Inf Conc." will automatically populate the other worksheets.</t>
  </si>
  <si>
    <t>5. Dates entered in the worksheet "Inf Conc." will automatically populate the date field in the worksheets "Inf Loads" and "Inf QAQA MLs". The default date is 1/0/1900.</t>
  </si>
  <si>
    <t>2. Conditional formatting has been applied to highlight cells when a text value has been entered in blue to the "Conc." and "QAQC MLs" worksheets.</t>
  </si>
  <si>
    <t>Pinole-Hercules Water Pollution Control Plant</t>
  </si>
  <si>
    <t>Kimberly Odom 510-741-3858</t>
  </si>
  <si>
    <t>I wasn't able to put this information in the chart above.</t>
  </si>
  <si>
    <t xml:space="preserve">I don’t know what DRP is but I do have the results for Orthophosphate 7/25/12 = 4.7mg/L, 8/14/12 = 3.1mg/L, 9/12/12 = 3.3mg/L </t>
  </si>
  <si>
    <t xml:space="preserve">I don’t know what DRP is but I do have the results for Disolved Orthophosphate 7/25/12 = 4.0mg/L, 8/14/12 = 3.3mg/L, 9/12/12 = 3.7mg/L </t>
  </si>
  <si>
    <t>I only have pH and temperature on Effluent.</t>
  </si>
  <si>
    <t>I changed dates on this spread sheet to reflect the actual dates that test were collected.</t>
  </si>
  <si>
    <t>`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</si>
</sst>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0.0"/>
  </numFmts>
  <fonts count="1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DFF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0" fontId="2" fillId="0" borderId="12" xfId="0" applyFont="1" applyBorder="1"/>
    <xf numFmtId="0" fontId="2" fillId="0" borderId="0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0" fillId="0" borderId="0" xfId="0" applyFo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0" fontId="2" fillId="5" borderId="1" xfId="0" applyFont="1" applyFill="1" applyBorder="1"/>
    <xf numFmtId="0" fontId="0" fillId="0" borderId="5" xfId="0" applyBorder="1"/>
    <xf numFmtId="0" fontId="2" fillId="0" borderId="19" xfId="0" applyFont="1" applyBorder="1"/>
    <xf numFmtId="0" fontId="2" fillId="0" borderId="20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4" fillId="0" borderId="0" xfId="0" applyFont="1" applyBorder="1"/>
    <xf numFmtId="0" fontId="2" fillId="6" borderId="0" xfId="0" applyFont="1" applyFill="1" applyBorder="1"/>
    <xf numFmtId="0" fontId="7" fillId="0" borderId="0" xfId="0" applyFont="1" applyBorder="1"/>
    <xf numFmtId="0" fontId="2" fillId="6" borderId="20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2" fillId="4" borderId="5" xfId="0" applyFont="1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wrapText="1"/>
    </xf>
    <xf numFmtId="0" fontId="4" fillId="0" borderId="25" xfId="0" applyFont="1" applyBorder="1"/>
    <xf numFmtId="0" fontId="7" fillId="0" borderId="12" xfId="0" applyFont="1" applyBorder="1"/>
    <xf numFmtId="0" fontId="4" fillId="0" borderId="12" xfId="0" applyFont="1" applyBorder="1"/>
    <xf numFmtId="0" fontId="2" fillId="0" borderId="4" xfId="0" applyFont="1" applyBorder="1"/>
    <xf numFmtId="0" fontId="2" fillId="0" borderId="41" xfId="0" applyFont="1" applyBorder="1"/>
    <xf numFmtId="0" fontId="2" fillId="0" borderId="27" xfId="0" applyFont="1" applyBorder="1"/>
    <xf numFmtId="0" fontId="2" fillId="0" borderId="24" xfId="0" applyFont="1" applyBorder="1"/>
    <xf numFmtId="0" fontId="2" fillId="0" borderId="22" xfId="0" applyFont="1" applyBorder="1"/>
    <xf numFmtId="0" fontId="2" fillId="0" borderId="30" xfId="0" applyFont="1" applyBorder="1"/>
    <xf numFmtId="0" fontId="2" fillId="4" borderId="44" xfId="0" applyFont="1" applyFill="1" applyBorder="1"/>
    <xf numFmtId="0" fontId="2" fillId="8" borderId="12" xfId="0" applyFont="1" applyFill="1" applyBorder="1"/>
    <xf numFmtId="0" fontId="2" fillId="8" borderId="0" xfId="0" applyFont="1" applyFill="1" applyBorder="1"/>
    <xf numFmtId="0" fontId="2" fillId="8" borderId="7" xfId="0" applyFont="1" applyFill="1" applyBorder="1"/>
    <xf numFmtId="0" fontId="2" fillId="8" borderId="1" xfId="0" applyFont="1" applyFill="1" applyBorder="1"/>
    <xf numFmtId="0" fontId="2" fillId="8" borderId="42" xfId="0" applyFont="1" applyFill="1" applyBorder="1"/>
    <xf numFmtId="0" fontId="2" fillId="8" borderId="2" xfId="0" applyFont="1" applyFill="1" applyBorder="1"/>
    <xf numFmtId="14" fontId="2" fillId="8" borderId="12" xfId="0" applyNumberFormat="1" applyFont="1" applyFill="1" applyBorder="1"/>
    <xf numFmtId="14" fontId="2" fillId="8" borderId="21" xfId="0" applyNumberFormat="1" applyFont="1" applyFill="1" applyBorder="1"/>
    <xf numFmtId="14" fontId="2" fillId="8" borderId="7" xfId="0" applyNumberFormat="1" applyFont="1" applyFill="1" applyBorder="1"/>
    <xf numFmtId="0" fontId="2" fillId="8" borderId="24" xfId="0" applyFont="1" applyFill="1" applyBorder="1"/>
    <xf numFmtId="0" fontId="2" fillId="8" borderId="22" xfId="0" applyFont="1" applyFill="1" applyBorder="1"/>
    <xf numFmtId="0" fontId="2" fillId="8" borderId="43" xfId="0" applyFont="1" applyFill="1" applyBorder="1"/>
    <xf numFmtId="0" fontId="2" fillId="8" borderId="14" xfId="0" applyFont="1" applyFill="1" applyBorder="1"/>
    <xf numFmtId="0" fontId="2" fillId="8" borderId="34" xfId="0" applyFont="1" applyFill="1" applyBorder="1"/>
    <xf numFmtId="0" fontId="2" fillId="8" borderId="44" xfId="0" applyFont="1" applyFill="1" applyBorder="1"/>
    <xf numFmtId="0" fontId="2" fillId="8" borderId="21" xfId="0" applyFont="1" applyFill="1" applyBorder="1"/>
    <xf numFmtId="0" fontId="2" fillId="8" borderId="25" xfId="0" applyFont="1" applyFill="1" applyBorder="1"/>
    <xf numFmtId="0" fontId="2" fillId="0" borderId="9" xfId="0" applyFont="1" applyBorder="1"/>
    <xf numFmtId="0" fontId="2" fillId="0" borderId="23" xfId="0" applyFont="1" applyBorder="1"/>
    <xf numFmtId="0" fontId="2" fillId="0" borderId="29" xfId="0" applyFont="1" applyBorder="1"/>
    <xf numFmtId="0" fontId="2" fillId="8" borderId="40" xfId="0" applyFont="1" applyFill="1" applyBorder="1"/>
    <xf numFmtId="0" fontId="2" fillId="8" borderId="11" xfId="0" applyFont="1" applyFill="1" applyBorder="1"/>
    <xf numFmtId="164" fontId="2" fillId="0" borderId="35" xfId="0" applyNumberFormat="1" applyFont="1" applyBorder="1"/>
    <xf numFmtId="164" fontId="2" fillId="0" borderId="10" xfId="0" applyNumberFormat="1" applyFont="1" applyBorder="1"/>
    <xf numFmtId="164" fontId="2" fillId="0" borderId="36" xfId="0" applyNumberFormat="1" applyFont="1" applyBorder="1"/>
    <xf numFmtId="164" fontId="2" fillId="0" borderId="31" xfId="0" applyNumberFormat="1" applyFont="1" applyBorder="1"/>
    <xf numFmtId="14" fontId="2" fillId="8" borderId="20" xfId="0" applyNumberFormat="1" applyFont="1" applyFill="1" applyBorder="1"/>
    <xf numFmtId="164" fontId="2" fillId="8" borderId="38" xfId="0" applyNumberFormat="1" applyFont="1" applyFill="1" applyBorder="1"/>
    <xf numFmtId="164" fontId="2" fillId="8" borderId="33" xfId="0" applyNumberFormat="1" applyFont="1" applyFill="1" applyBorder="1"/>
    <xf numFmtId="164" fontId="2" fillId="8" borderId="25" xfId="0" applyNumberFormat="1" applyFont="1" applyFill="1" applyBorder="1"/>
    <xf numFmtId="164" fontId="2" fillId="8" borderId="39" xfId="0" applyNumberFormat="1" applyFont="1" applyFill="1" applyBorder="1"/>
    <xf numFmtId="164" fontId="2" fillId="8" borderId="14" xfId="0" applyNumberFormat="1" applyFont="1" applyFill="1" applyBorder="1"/>
    <xf numFmtId="164" fontId="2" fillId="8" borderId="7" xfId="0" applyNumberFormat="1" applyFont="1" applyFill="1" applyBorder="1"/>
    <xf numFmtId="0" fontId="2" fillId="0" borderId="5" xfId="0" applyFont="1" applyBorder="1" applyProtection="1">
      <protection locked="0"/>
    </xf>
    <xf numFmtId="0" fontId="2" fillId="6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6" borderId="15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Border="1" applyAlignme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2" fillId="3" borderId="11" xfId="0" applyFont="1" applyFill="1" applyBorder="1" applyAlignment="1" applyProtection="1">
      <alignment horizontal="center" wrapText="1"/>
      <protection locked="0"/>
    </xf>
    <xf numFmtId="0" fontId="12" fillId="3" borderId="11" xfId="0" applyFont="1" applyFill="1" applyBorder="1" applyAlignment="1" applyProtection="1">
      <alignment horizontal="center" wrapText="1"/>
      <protection locked="0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3" borderId="23" xfId="0" applyFont="1" applyFill="1" applyBorder="1" applyAlignment="1" applyProtection="1">
      <alignment wrapText="1"/>
      <protection locked="0"/>
    </xf>
    <xf numFmtId="0" fontId="5" fillId="3" borderId="11" xfId="0" applyFont="1" applyFill="1" applyBorder="1" applyAlignment="1" applyProtection="1">
      <alignment wrapText="1"/>
      <protection locked="0"/>
    </xf>
    <xf numFmtId="0" fontId="5" fillId="3" borderId="14" xfId="0" applyFont="1" applyFill="1" applyBorder="1" applyAlignment="1" applyProtection="1">
      <alignment wrapText="1"/>
      <protection locked="0"/>
    </xf>
    <xf numFmtId="14" fontId="2" fillId="0" borderId="19" xfId="0" applyNumberFormat="1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4" borderId="5" xfId="0" applyFont="1" applyFill="1" applyBorder="1" applyProtection="1">
      <protection locked="0"/>
    </xf>
    <xf numFmtId="165" fontId="2" fillId="0" borderId="27" xfId="0" applyNumberFormat="1" applyFont="1" applyBorder="1" applyProtection="1">
      <protection locked="0"/>
    </xf>
    <xf numFmtId="0" fontId="0" fillId="0" borderId="35" xfId="0" applyBorder="1" applyProtection="1">
      <protection locked="0"/>
    </xf>
    <xf numFmtId="10" fontId="0" fillId="0" borderId="4" xfId="0" applyNumberFormat="1" applyBorder="1" applyProtection="1">
      <protection locked="0"/>
    </xf>
    <xf numFmtId="0" fontId="0" fillId="0" borderId="9" xfId="0" applyBorder="1" applyProtection="1">
      <protection locked="0"/>
    </xf>
    <xf numFmtId="10" fontId="0" fillId="0" borderId="10" xfId="0" applyNumberFormat="1" applyBorder="1" applyProtection="1">
      <protection locked="0"/>
    </xf>
    <xf numFmtId="14" fontId="2" fillId="6" borderId="20" xfId="0" applyNumberFormat="1" applyFont="1" applyFill="1" applyBorder="1" applyProtection="1">
      <protection locked="0"/>
    </xf>
    <xf numFmtId="0" fontId="2" fillId="6" borderId="12" xfId="0" applyFont="1" applyFill="1" applyBorder="1" applyProtection="1">
      <protection locked="0"/>
    </xf>
    <xf numFmtId="0" fontId="2" fillId="6" borderId="31" xfId="0" applyFont="1" applyFill="1" applyBorder="1" applyProtection="1">
      <protection locked="0"/>
    </xf>
    <xf numFmtId="165" fontId="2" fillId="6" borderId="24" xfId="0" applyNumberFormat="1" applyFont="1" applyFill="1" applyBorder="1" applyProtection="1">
      <protection locked="0"/>
    </xf>
    <xf numFmtId="0" fontId="0" fillId="6" borderId="36" xfId="0" applyFill="1" applyBorder="1" applyProtection="1">
      <protection locked="0"/>
    </xf>
    <xf numFmtId="10" fontId="0" fillId="6" borderId="23" xfId="0" applyNumberFormat="1" applyFill="1" applyBorder="1" applyProtection="1">
      <protection locked="0"/>
    </xf>
    <xf numFmtId="0" fontId="0" fillId="6" borderId="23" xfId="0" applyFill="1" applyBorder="1" applyProtection="1">
      <protection locked="0"/>
    </xf>
    <xf numFmtId="10" fontId="0" fillId="6" borderId="13" xfId="0" applyNumberFormat="1" applyFill="1" applyBorder="1" applyProtection="1">
      <protection locked="0"/>
    </xf>
    <xf numFmtId="14" fontId="2" fillId="0" borderId="20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31" xfId="0" applyFont="1" applyBorder="1" applyProtection="1">
      <protection locked="0"/>
    </xf>
    <xf numFmtId="0" fontId="2" fillId="4" borderId="0" xfId="0" applyFont="1" applyFill="1" applyBorder="1" applyProtection="1">
      <protection locked="0"/>
    </xf>
    <xf numFmtId="165" fontId="2" fillId="0" borderId="24" xfId="0" applyNumberFormat="1" applyFont="1" applyBorder="1" applyProtection="1">
      <protection locked="0"/>
    </xf>
    <xf numFmtId="0" fontId="0" fillId="0" borderId="36" xfId="0" applyBorder="1" applyProtection="1">
      <protection locked="0"/>
    </xf>
    <xf numFmtId="10" fontId="0" fillId="0" borderId="22" xfId="0" applyNumberFormat="1" applyBorder="1" applyProtection="1">
      <protection locked="0"/>
    </xf>
    <xf numFmtId="0" fontId="0" fillId="0" borderId="23" xfId="0" applyBorder="1" applyProtection="1">
      <protection locked="0"/>
    </xf>
    <xf numFmtId="10" fontId="0" fillId="0" borderId="31" xfId="0" applyNumberFormat="1" applyBorder="1" applyProtection="1">
      <protection locked="0"/>
    </xf>
    <xf numFmtId="14" fontId="2" fillId="6" borderId="18" xfId="0" applyNumberFormat="1" applyFont="1" applyFill="1" applyBorder="1" applyProtection="1">
      <protection locked="0"/>
    </xf>
    <xf numFmtId="0" fontId="2" fillId="6" borderId="20" xfId="0" applyFont="1" applyFill="1" applyBorder="1" applyProtection="1">
      <protection locked="0"/>
    </xf>
    <xf numFmtId="0" fontId="4" fillId="0" borderId="15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" fillId="4" borderId="34" xfId="0" applyFont="1" applyFill="1" applyBorder="1" applyProtection="1">
      <protection locked="0"/>
    </xf>
    <xf numFmtId="165" fontId="2" fillId="0" borderId="43" xfId="0" applyNumberFormat="1" applyFont="1" applyBorder="1" applyProtection="1">
      <protection locked="0"/>
    </xf>
    <xf numFmtId="0" fontId="0" fillId="0" borderId="38" xfId="0" applyBorder="1" applyProtection="1">
      <protection locked="0"/>
    </xf>
    <xf numFmtId="10" fontId="0" fillId="0" borderId="42" xfId="0" applyNumberFormat="1" applyBorder="1" applyProtection="1">
      <protection locked="0"/>
    </xf>
    <xf numFmtId="0" fontId="0" fillId="0" borderId="40" xfId="0" applyBorder="1" applyProtection="1">
      <protection locked="0"/>
    </xf>
    <xf numFmtId="10" fontId="0" fillId="0" borderId="33" xfId="0" applyNumberFormat="1" applyBorder="1" applyProtection="1">
      <protection locked="0"/>
    </xf>
    <xf numFmtId="0" fontId="2" fillId="6" borderId="16" xfId="0" applyFont="1" applyFill="1" applyBorder="1" applyProtection="1">
      <protection locked="0"/>
    </xf>
    <xf numFmtId="0" fontId="2" fillId="6" borderId="32" xfId="0" applyFont="1" applyFill="1" applyBorder="1" applyProtection="1">
      <protection locked="0"/>
    </xf>
    <xf numFmtId="165" fontId="2" fillId="6" borderId="30" xfId="0" applyNumberFormat="1" applyFont="1" applyFill="1" applyBorder="1" applyProtection="1">
      <protection locked="0"/>
    </xf>
    <xf numFmtId="0" fontId="2" fillId="6" borderId="18" xfId="0" applyFont="1" applyFill="1" applyBorder="1" applyProtection="1">
      <protection locked="0"/>
    </xf>
    <xf numFmtId="0" fontId="7" fillId="0" borderId="15" xfId="0" applyFont="1" applyBorder="1" applyProtection="1">
      <protection locked="0"/>
    </xf>
    <xf numFmtId="0" fontId="0" fillId="0" borderId="26" xfId="0" applyBorder="1" applyProtection="1">
      <protection locked="0"/>
    </xf>
    <xf numFmtId="0" fontId="0" fillId="6" borderId="13" xfId="0" applyFill="1" applyBorder="1" applyProtection="1">
      <protection locked="0"/>
    </xf>
    <xf numFmtId="0" fontId="0" fillId="0" borderId="13" xfId="0" applyBorder="1" applyProtection="1">
      <protection locked="0"/>
    </xf>
    <xf numFmtId="0" fontId="0" fillId="6" borderId="37" xfId="0" applyFill="1" applyBorder="1" applyProtection="1">
      <protection locked="0"/>
    </xf>
    <xf numFmtId="0" fontId="0" fillId="6" borderId="29" xfId="0" applyFill="1" applyBorder="1" applyProtection="1">
      <protection locked="0"/>
    </xf>
    <xf numFmtId="0" fontId="0" fillId="6" borderId="17" xfId="0" applyFill="1" applyBorder="1" applyProtection="1">
      <protection locked="0"/>
    </xf>
    <xf numFmtId="14" fontId="2" fillId="6" borderId="21" xfId="0" applyNumberFormat="1" applyFont="1" applyFill="1" applyBorder="1" applyProtection="1">
      <protection locked="0"/>
    </xf>
    <xf numFmtId="0" fontId="0" fillId="6" borderId="39" xfId="0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8" xfId="0" applyFill="1" applyBorder="1" applyProtection="1">
      <protection locked="0"/>
    </xf>
    <xf numFmtId="164" fontId="2" fillId="0" borderId="19" xfId="0" applyNumberFormat="1" applyFont="1" applyBorder="1" applyProtection="1">
      <protection locked="0"/>
    </xf>
    <xf numFmtId="0" fontId="0" fillId="0" borderId="6" xfId="0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4" borderId="1" xfId="0" applyFont="1" applyFill="1" applyBorder="1" applyProtection="1">
      <protection locked="0"/>
    </xf>
    <xf numFmtId="165" fontId="2" fillId="0" borderId="28" xfId="0" applyNumberFormat="1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2" fillId="6" borderId="0" xfId="0" applyFont="1" applyFill="1" applyBorder="1" applyProtection="1">
      <protection hidden="1"/>
    </xf>
    <xf numFmtId="0" fontId="2" fillId="0" borderId="34" xfId="0" applyFont="1" applyBorder="1" applyProtection="1">
      <protection hidden="1"/>
    </xf>
    <xf numFmtId="0" fontId="2" fillId="6" borderId="15" xfId="0" applyFont="1" applyFill="1" applyBorder="1" applyProtection="1">
      <protection hidden="1"/>
    </xf>
    <xf numFmtId="0" fontId="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0" fillId="3" borderId="19" xfId="0" applyFill="1" applyBorder="1" applyAlignment="1" applyProtection="1">
      <alignment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5" fillId="3" borderId="11" xfId="0" applyFont="1" applyFill="1" applyBorder="1" applyAlignment="1" applyProtection="1">
      <alignment horizontal="center" wrapText="1"/>
      <protection locked="0"/>
    </xf>
    <xf numFmtId="0" fontId="2" fillId="3" borderId="21" xfId="0" applyFont="1" applyFill="1" applyBorder="1" applyAlignment="1" applyProtection="1">
      <alignment horizontal="center" wrapText="1"/>
      <protection locked="0"/>
    </xf>
    <xf numFmtId="0" fontId="5" fillId="3" borderId="21" xfId="0" applyFont="1" applyFill="1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10" fontId="0" fillId="0" borderId="3" xfId="0" applyNumberFormat="1" applyBorder="1" applyProtection="1">
      <protection locked="0"/>
    </xf>
    <xf numFmtId="0" fontId="0" fillId="0" borderId="19" xfId="0" applyBorder="1" applyProtection="1">
      <protection locked="0"/>
    </xf>
    <xf numFmtId="10" fontId="0" fillId="0" borderId="19" xfId="0" applyNumberFormat="1" applyBorder="1" applyProtection="1">
      <protection locked="0"/>
    </xf>
    <xf numFmtId="0" fontId="0" fillId="6" borderId="12" xfId="0" applyFill="1" applyBorder="1" applyProtection="1">
      <protection locked="0"/>
    </xf>
    <xf numFmtId="10" fontId="0" fillId="6" borderId="20" xfId="0" applyNumberFormat="1" applyFill="1" applyBorder="1" applyProtection="1">
      <protection locked="0"/>
    </xf>
    <xf numFmtId="0" fontId="0" fillId="6" borderId="20" xfId="0" applyFill="1" applyBorder="1" applyProtection="1">
      <protection locked="0"/>
    </xf>
    <xf numFmtId="0" fontId="0" fillId="0" borderId="12" xfId="0" applyBorder="1" applyProtection="1">
      <protection locked="0"/>
    </xf>
    <xf numFmtId="10" fontId="0" fillId="0" borderId="12" xfId="0" applyNumberFormat="1" applyBorder="1" applyProtection="1">
      <protection locked="0"/>
    </xf>
    <xf numFmtId="0" fontId="0" fillId="0" borderId="20" xfId="0" applyBorder="1" applyProtection="1">
      <protection locked="0"/>
    </xf>
    <xf numFmtId="10" fontId="0" fillId="0" borderId="20" xfId="0" applyNumberFormat="1" applyBorder="1" applyProtection="1">
      <protection locked="0"/>
    </xf>
    <xf numFmtId="0" fontId="0" fillId="6" borderId="18" xfId="0" applyFill="1" applyBorder="1" applyProtection="1">
      <protection locked="0"/>
    </xf>
    <xf numFmtId="10" fontId="0" fillId="6" borderId="18" xfId="0" applyNumberFormat="1" applyFill="1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7" xfId="0" applyFill="1" applyBorder="1" applyProtection="1">
      <protection locked="0"/>
    </xf>
    <xf numFmtId="0" fontId="0" fillId="6" borderId="21" xfId="0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164" fontId="2" fillId="0" borderId="3" xfId="0" applyNumberFormat="1" applyFont="1" applyBorder="1" applyProtection="1">
      <protection locked="0"/>
    </xf>
    <xf numFmtId="165" fontId="2" fillId="0" borderId="19" xfId="0" applyNumberFormat="1" applyFont="1" applyBorder="1" applyProtection="1">
      <protection locked="0"/>
    </xf>
    <xf numFmtId="0" fontId="0" fillId="0" borderId="0" xfId="0" applyFill="1" applyBorder="1" applyProtection="1">
      <protection locked="0"/>
    </xf>
    <xf numFmtId="164" fontId="2" fillId="0" borderId="12" xfId="0" applyNumberFormat="1" applyFont="1" applyBorder="1" applyProtection="1">
      <protection locked="0"/>
    </xf>
    <xf numFmtId="165" fontId="2" fillId="0" borderId="20" xfId="0" applyNumberFormat="1" applyFont="1" applyFill="1" applyBorder="1" applyProtection="1">
      <protection locked="0"/>
    </xf>
    <xf numFmtId="165" fontId="2" fillId="0" borderId="20" xfId="0" applyNumberFormat="1" applyFont="1" applyBorder="1" applyProtection="1">
      <protection locked="0"/>
    </xf>
    <xf numFmtId="164" fontId="2" fillId="0" borderId="7" xfId="0" applyNumberFormat="1" applyFont="1" applyBorder="1" applyProtection="1">
      <protection locked="0"/>
    </xf>
    <xf numFmtId="0" fontId="0" fillId="0" borderId="21" xfId="0" applyBorder="1" applyProtection="1">
      <protection locked="0"/>
    </xf>
    <xf numFmtId="165" fontId="2" fillId="0" borderId="21" xfId="0" applyNumberFormat="1" applyFont="1" applyFill="1" applyBorder="1" applyProtection="1">
      <protection locked="0"/>
    </xf>
    <xf numFmtId="0" fontId="2" fillId="0" borderId="10" xfId="0" applyFont="1" applyBorder="1" applyProtection="1">
      <protection hidden="1"/>
    </xf>
    <xf numFmtId="0" fontId="2" fillId="4" borderId="5" xfId="0" applyFont="1" applyFill="1" applyBorder="1" applyProtection="1">
      <protection hidden="1"/>
    </xf>
    <xf numFmtId="0" fontId="2" fillId="0" borderId="19" xfId="0" applyFont="1" applyBorder="1" applyProtection="1">
      <protection hidden="1"/>
    </xf>
    <xf numFmtId="0" fontId="2" fillId="6" borderId="31" xfId="0" applyFont="1" applyFill="1" applyBorder="1" applyProtection="1">
      <protection hidden="1"/>
    </xf>
    <xf numFmtId="0" fontId="2" fillId="6" borderId="20" xfId="0" applyFont="1" applyFill="1" applyBorder="1" applyProtection="1">
      <protection hidden="1"/>
    </xf>
    <xf numFmtId="0" fontId="2" fillId="0" borderId="31" xfId="0" applyFont="1" applyBorder="1" applyProtection="1">
      <protection hidden="1"/>
    </xf>
    <xf numFmtId="0" fontId="2" fillId="4" borderId="0" xfId="0" applyFont="1" applyFill="1" applyBorder="1" applyProtection="1">
      <protection hidden="1"/>
    </xf>
    <xf numFmtId="0" fontId="2" fillId="0" borderId="20" xfId="0" applyFont="1" applyBorder="1" applyProtection="1">
      <protection hidden="1"/>
    </xf>
    <xf numFmtId="0" fontId="2" fillId="6" borderId="32" xfId="0" applyFont="1" applyFill="1" applyBorder="1" applyProtection="1">
      <protection hidden="1"/>
    </xf>
    <xf numFmtId="0" fontId="2" fillId="6" borderId="18" xfId="0" applyFont="1" applyFill="1" applyBorder="1" applyProtection="1">
      <protection hidden="1"/>
    </xf>
    <xf numFmtId="0" fontId="2" fillId="6" borderId="1" xfId="0" applyFont="1" applyFill="1" applyBorder="1" applyProtection="1">
      <protection hidden="1"/>
    </xf>
    <xf numFmtId="0" fontId="2" fillId="6" borderId="14" xfId="0" applyFont="1" applyFill="1" applyBorder="1" applyProtection="1">
      <protection hidden="1"/>
    </xf>
    <xf numFmtId="0" fontId="2" fillId="6" borderId="21" xfId="0" applyFont="1" applyFill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6" xfId="0" applyFont="1" applyBorder="1" applyProtection="1">
      <protection hidden="1"/>
    </xf>
    <xf numFmtId="0" fontId="2" fillId="0" borderId="12" xfId="0" applyFont="1" applyBorder="1" applyProtection="1">
      <protection hidden="1"/>
    </xf>
    <xf numFmtId="0" fontId="2" fillId="0" borderId="12" xfId="0" applyFont="1" applyFill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7" xfId="0" applyFont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4" borderId="1" xfId="0" applyFont="1" applyFill="1" applyBorder="1" applyProtection="1">
      <protection hidden="1"/>
    </xf>
    <xf numFmtId="0" fontId="2" fillId="0" borderId="21" xfId="0" applyFont="1" applyBorder="1" applyProtection="1">
      <protection hidden="1"/>
    </xf>
    <xf numFmtId="164" fontId="2" fillId="0" borderId="5" xfId="0" applyNumberFormat="1" applyFont="1" applyBorder="1"/>
    <xf numFmtId="164" fontId="2" fillId="6" borderId="0" xfId="0" applyNumberFormat="1" applyFont="1" applyFill="1" applyBorder="1"/>
    <xf numFmtId="164" fontId="2" fillId="6" borderId="36" xfId="0" applyNumberFormat="1" applyFont="1" applyFill="1" applyBorder="1"/>
    <xf numFmtId="164" fontId="2" fillId="6" borderId="31" xfId="0" applyNumberFormat="1" applyFont="1" applyFill="1" applyBorder="1"/>
    <xf numFmtId="164" fontId="2" fillId="6" borderId="37" xfId="0" applyNumberFormat="1" applyFont="1" applyFill="1" applyBorder="1"/>
    <xf numFmtId="164" fontId="2" fillId="6" borderId="15" xfId="0" applyNumberFormat="1" applyFont="1" applyFill="1" applyBorder="1"/>
    <xf numFmtId="164" fontId="2" fillId="6" borderId="32" xfId="0" applyNumberFormat="1" applyFont="1" applyFill="1" applyBorder="1"/>
    <xf numFmtId="164" fontId="2" fillId="0" borderId="0" xfId="0" applyNumberFormat="1" applyFont="1" applyBorder="1"/>
    <xf numFmtId="0" fontId="16" fillId="0" borderId="0" xfId="0" applyFont="1"/>
    <xf numFmtId="14" fontId="2" fillId="0" borderId="20" xfId="0" applyNumberFormat="1" applyFont="1" applyBorder="1"/>
    <xf numFmtId="0" fontId="2" fillId="0" borderId="13" xfId="0" applyFont="1" applyBorder="1"/>
    <xf numFmtId="0" fontId="0" fillId="7" borderId="0" xfId="0" applyFont="1" applyFill="1"/>
    <xf numFmtId="0" fontId="0" fillId="7" borderId="0" xfId="0" applyFill="1"/>
    <xf numFmtId="0" fontId="0" fillId="9" borderId="0" xfId="0" applyFill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hidden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635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defaultRowHeight="15"/>
  <sheetData>
    <row r="1" spans="1:1">
      <c r="A1" s="326" t="s">
        <v>94</v>
      </c>
    </row>
    <row r="2" spans="1:1">
      <c r="A2" t="s">
        <v>95</v>
      </c>
    </row>
    <row r="3" spans="1:1">
      <c r="A3" t="s">
        <v>99</v>
      </c>
    </row>
    <row r="4" spans="1:1">
      <c r="A4" t="s">
        <v>96</v>
      </c>
    </row>
    <row r="5" spans="1:1">
      <c r="A5" t="s">
        <v>97</v>
      </c>
    </row>
    <row r="6" spans="1:1">
      <c r="A6" t="s"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2"/>
  <sheetViews>
    <sheetView tabSelected="1" zoomScale="80" zoomScaleNormal="80" workbookViewId="0">
      <selection activeCell="Q42" sqref="Q42"/>
    </sheetView>
  </sheetViews>
  <sheetFormatPr defaultRowHeight="15"/>
  <cols>
    <col min="1" max="1" width="10.140625" customWidth="1"/>
    <col min="2" max="2" width="12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335" t="s">
        <v>15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</row>
    <row r="2" spans="1:22">
      <c r="C2" s="333" t="s">
        <v>83</v>
      </c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</row>
    <row r="3" spans="1:22" ht="18.75">
      <c r="C3" s="339" t="s">
        <v>100</v>
      </c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</row>
    <row r="4" spans="1:22" ht="19.5" thickBot="1">
      <c r="C4" s="339" t="s">
        <v>101</v>
      </c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</row>
    <row r="5" spans="1:22" ht="26.25">
      <c r="A5" s="107" t="s">
        <v>86</v>
      </c>
      <c r="B5" s="23" t="s">
        <v>0</v>
      </c>
      <c r="C5" s="336" t="s">
        <v>16</v>
      </c>
      <c r="D5" s="337"/>
      <c r="E5" s="3" t="s">
        <v>34</v>
      </c>
      <c r="F5" s="4" t="s">
        <v>4</v>
      </c>
      <c r="G5" s="4" t="s">
        <v>33</v>
      </c>
      <c r="H5" s="4" t="s">
        <v>1</v>
      </c>
      <c r="I5" s="4" t="s">
        <v>2</v>
      </c>
      <c r="J5" s="4" t="s">
        <v>3</v>
      </c>
      <c r="K5" s="4" t="s">
        <v>32</v>
      </c>
      <c r="L5" s="4" t="s">
        <v>8</v>
      </c>
      <c r="M5" s="4" t="s">
        <v>52</v>
      </c>
      <c r="N5" s="68" t="s">
        <v>53</v>
      </c>
      <c r="O5" s="336" t="s">
        <v>78</v>
      </c>
      <c r="P5" s="338"/>
      <c r="Q5" s="337"/>
      <c r="R5" s="336" t="s">
        <v>77</v>
      </c>
      <c r="S5" s="338"/>
      <c r="T5" s="337"/>
      <c r="U5" s="5" t="s">
        <v>10</v>
      </c>
    </row>
    <row r="6" spans="1:22" ht="27" thickBot="1">
      <c r="A6" s="92"/>
      <c r="B6" s="109" t="s">
        <v>82</v>
      </c>
      <c r="C6" s="9" t="s">
        <v>17</v>
      </c>
      <c r="D6" s="111" t="s">
        <v>11</v>
      </c>
      <c r="E6" s="66" t="s">
        <v>48</v>
      </c>
      <c r="F6" s="34"/>
      <c r="G6" s="34"/>
      <c r="H6" s="34"/>
      <c r="I6" s="34"/>
      <c r="J6" s="34"/>
      <c r="K6" s="34"/>
      <c r="L6" s="34"/>
      <c r="M6" s="34"/>
      <c r="N6" s="88" t="s">
        <v>73</v>
      </c>
      <c r="O6" s="9" t="s">
        <v>12</v>
      </c>
      <c r="P6" s="67" t="s">
        <v>13</v>
      </c>
      <c r="Q6" s="64" t="s">
        <v>14</v>
      </c>
      <c r="R6" s="9" t="s">
        <v>12</v>
      </c>
      <c r="S6" s="67" t="s">
        <v>13</v>
      </c>
      <c r="T6" s="64" t="s">
        <v>14</v>
      </c>
      <c r="U6" s="10"/>
    </row>
    <row r="7" spans="1:22">
      <c r="A7" s="94" t="s">
        <v>35</v>
      </c>
      <c r="B7" s="99">
        <v>41115</v>
      </c>
      <c r="C7" s="14">
        <v>2.63</v>
      </c>
      <c r="D7" s="2">
        <v>5.0599999999999996</v>
      </c>
      <c r="E7" s="36">
        <f>SUM(G7,H7,I7)</f>
        <v>15.9</v>
      </c>
      <c r="F7" s="115">
        <v>47</v>
      </c>
      <c r="G7" s="37"/>
      <c r="H7" s="117">
        <v>9.9</v>
      </c>
      <c r="I7" s="14">
        <v>6</v>
      </c>
      <c r="J7" s="115">
        <v>30</v>
      </c>
      <c r="K7" s="37"/>
      <c r="L7" s="117">
        <v>5.7</v>
      </c>
      <c r="M7" s="41"/>
      <c r="N7" s="20">
        <v>4.7</v>
      </c>
      <c r="O7" s="14"/>
      <c r="P7" s="139"/>
      <c r="Q7" s="12"/>
      <c r="R7" s="11"/>
      <c r="S7" s="139"/>
      <c r="T7" s="12"/>
      <c r="U7" s="12">
        <v>324</v>
      </c>
      <c r="V7" s="26" t="s">
        <v>30</v>
      </c>
    </row>
    <row r="8" spans="1:22">
      <c r="A8" s="96"/>
      <c r="B8" s="327">
        <v>41135</v>
      </c>
      <c r="C8" s="2">
        <v>2.64</v>
      </c>
      <c r="D8" s="2">
        <v>5.38</v>
      </c>
      <c r="E8" s="32"/>
      <c r="F8" s="2">
        <v>44</v>
      </c>
      <c r="G8" s="35"/>
      <c r="H8" s="118">
        <v>14.5</v>
      </c>
      <c r="I8" s="2">
        <v>5</v>
      </c>
      <c r="J8" s="119">
        <v>30</v>
      </c>
      <c r="K8" s="35"/>
      <c r="L8" s="118">
        <v>5.3</v>
      </c>
      <c r="M8" s="42"/>
      <c r="N8" s="21">
        <v>3.1</v>
      </c>
      <c r="O8" s="2"/>
      <c r="P8" s="140"/>
      <c r="Q8" s="2"/>
      <c r="R8" s="1"/>
      <c r="S8" s="140"/>
      <c r="T8" s="2"/>
      <c r="U8" s="328">
        <v>252</v>
      </c>
      <c r="V8" s="26"/>
    </row>
    <row r="9" spans="1:22">
      <c r="A9" s="96"/>
      <c r="B9" s="327">
        <v>41164</v>
      </c>
      <c r="C9" s="2">
        <v>2.63</v>
      </c>
      <c r="D9" s="2">
        <v>5.63</v>
      </c>
      <c r="E9" s="32"/>
      <c r="F9" s="2">
        <v>44</v>
      </c>
      <c r="G9" s="35"/>
      <c r="H9" s="118">
        <v>10.9</v>
      </c>
      <c r="I9" s="2">
        <v>12</v>
      </c>
      <c r="J9" s="119">
        <v>30</v>
      </c>
      <c r="K9" s="35"/>
      <c r="L9" s="118">
        <v>4.7</v>
      </c>
      <c r="M9" s="42"/>
      <c r="N9" s="21">
        <v>3.3</v>
      </c>
      <c r="O9" s="2"/>
      <c r="P9" s="140"/>
      <c r="Q9" s="2"/>
      <c r="R9" s="1"/>
      <c r="S9" s="140"/>
      <c r="T9" s="2"/>
      <c r="U9" s="328">
        <v>296</v>
      </c>
      <c r="V9" s="26"/>
    </row>
    <row r="10" spans="1:22">
      <c r="A10" s="104" t="s">
        <v>36</v>
      </c>
      <c r="B10" s="100">
        <v>41254</v>
      </c>
      <c r="C10" s="2">
        <v>2.73</v>
      </c>
      <c r="D10" s="2">
        <v>5.1100000000000003</v>
      </c>
      <c r="E10" s="32"/>
      <c r="F10" s="2">
        <v>42</v>
      </c>
      <c r="G10" s="35"/>
      <c r="H10" s="118">
        <v>6.7</v>
      </c>
      <c r="I10" s="2">
        <v>6</v>
      </c>
      <c r="J10" s="119">
        <v>28</v>
      </c>
      <c r="K10" s="35"/>
      <c r="L10" s="118">
        <v>3.4</v>
      </c>
      <c r="M10" s="42"/>
      <c r="N10" s="21">
        <v>3.4</v>
      </c>
      <c r="O10" s="2"/>
      <c r="P10" s="140"/>
      <c r="Q10" s="2"/>
      <c r="R10" s="1"/>
      <c r="S10" s="140"/>
      <c r="T10" s="2"/>
      <c r="U10" s="21">
        <v>304</v>
      </c>
      <c r="V10" s="114" t="s">
        <v>31</v>
      </c>
    </row>
    <row r="11" spans="1:22">
      <c r="A11" s="105" t="s">
        <v>37</v>
      </c>
      <c r="B11" s="105"/>
      <c r="C11" s="50"/>
      <c r="D11" s="53"/>
      <c r="E11" s="51">
        <f t="shared" ref="E11" si="0">SUM(G11,H11,I11)</f>
        <v>0</v>
      </c>
      <c r="F11" s="116"/>
      <c r="G11" s="52"/>
      <c r="H11" s="120"/>
      <c r="I11" s="53"/>
      <c r="J11" s="116"/>
      <c r="K11" s="52"/>
      <c r="L11" s="120"/>
      <c r="M11" s="90"/>
      <c r="N11" s="54"/>
      <c r="O11" s="53"/>
      <c r="P11" s="141"/>
      <c r="Q11" s="53"/>
      <c r="R11" s="50"/>
      <c r="S11" s="141"/>
      <c r="T11" s="53"/>
      <c r="U11" s="54"/>
      <c r="V11" s="55" t="s">
        <v>27</v>
      </c>
    </row>
    <row r="12" spans="1:22">
      <c r="A12" s="128" t="s">
        <v>38</v>
      </c>
      <c r="B12" s="128"/>
      <c r="C12" s="122"/>
      <c r="D12" s="123"/>
      <c r="E12" s="32"/>
      <c r="F12" s="126"/>
      <c r="G12" s="35"/>
      <c r="H12" s="131"/>
      <c r="I12" s="123"/>
      <c r="J12" s="132"/>
      <c r="K12" s="35"/>
      <c r="L12" s="133"/>
      <c r="M12" s="121"/>
      <c r="N12" s="136"/>
      <c r="O12" s="135"/>
      <c r="P12" s="142"/>
      <c r="Q12" s="135"/>
      <c r="R12" s="138"/>
      <c r="S12" s="142"/>
      <c r="T12" s="135"/>
      <c r="U12" s="136"/>
      <c r="V12" s="112" t="s">
        <v>30</v>
      </c>
    </row>
    <row r="13" spans="1:22" ht="15.75" thickBot="1">
      <c r="A13" s="130" t="s">
        <v>39</v>
      </c>
      <c r="B13" s="129"/>
      <c r="C13" s="124"/>
      <c r="D13" s="125"/>
      <c r="E13" s="33"/>
      <c r="F13" s="127"/>
      <c r="G13" s="38"/>
      <c r="H13" s="123"/>
      <c r="I13" s="123"/>
      <c r="J13" s="127"/>
      <c r="K13" s="38"/>
      <c r="L13" s="134"/>
      <c r="M13" s="43"/>
      <c r="N13" s="137"/>
      <c r="O13" s="123"/>
      <c r="P13" s="143"/>
      <c r="Q13" s="123"/>
      <c r="R13" s="124"/>
      <c r="S13" s="143"/>
      <c r="T13" s="125"/>
      <c r="U13" s="137"/>
      <c r="V13" s="113" t="s">
        <v>28</v>
      </c>
    </row>
    <row r="14" spans="1:22">
      <c r="H14" s="19"/>
      <c r="I14" s="19"/>
      <c r="N14" s="19"/>
      <c r="O14" s="19"/>
      <c r="P14" s="19"/>
      <c r="Q14" s="19"/>
    </row>
    <row r="15" spans="1:22" s="7" customFormat="1">
      <c r="C15" s="332" t="s">
        <v>51</v>
      </c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</row>
    <row r="16" spans="1:22" s="7" customFormat="1">
      <c r="C16" s="332" t="s">
        <v>26</v>
      </c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</row>
    <row r="17" spans="3:29" s="7" customFormat="1">
      <c r="C17" s="89" t="s">
        <v>76</v>
      </c>
    </row>
    <row r="18" spans="3:29">
      <c r="C18" s="106" t="s">
        <v>84</v>
      </c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</row>
    <row r="19" spans="3:29" ht="15.75" thickBot="1"/>
    <row r="20" spans="3:29">
      <c r="C20" s="72" t="s">
        <v>66</v>
      </c>
      <c r="D20" s="73"/>
      <c r="E20" s="73"/>
      <c r="F20" s="73"/>
      <c r="G20" s="73"/>
      <c r="H20" s="74"/>
    </row>
    <row r="21" spans="3:29">
      <c r="C21" s="75" t="s">
        <v>6</v>
      </c>
      <c r="D21" s="76" t="s">
        <v>54</v>
      </c>
      <c r="E21" s="76"/>
      <c r="F21" s="76"/>
      <c r="G21" s="76"/>
      <c r="H21" s="77"/>
      <c r="L21" s="331" t="s">
        <v>103</v>
      </c>
      <c r="M21" s="331"/>
      <c r="N21" s="331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  <c r="AB21" s="331"/>
      <c r="AC21" s="331"/>
    </row>
    <row r="22" spans="3:29">
      <c r="C22" s="75" t="s">
        <v>4</v>
      </c>
      <c r="D22" s="76" t="s">
        <v>55</v>
      </c>
      <c r="E22" s="76"/>
      <c r="F22" s="76"/>
      <c r="G22" s="76"/>
      <c r="H22" s="77"/>
      <c r="L22" s="331" t="s">
        <v>105</v>
      </c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</row>
    <row r="23" spans="3:29">
      <c r="C23" s="75" t="s">
        <v>5</v>
      </c>
      <c r="D23" s="76" t="s">
        <v>63</v>
      </c>
      <c r="E23" s="76"/>
      <c r="F23" s="76"/>
      <c r="G23" s="76"/>
      <c r="H23" s="77"/>
    </row>
    <row r="24" spans="3:29">
      <c r="C24" s="75" t="s">
        <v>64</v>
      </c>
      <c r="D24" s="76" t="s">
        <v>65</v>
      </c>
      <c r="E24" s="76"/>
      <c r="F24" s="76"/>
      <c r="G24" s="76"/>
      <c r="H24" s="77"/>
    </row>
    <row r="25" spans="3:29">
      <c r="C25" s="75" t="s">
        <v>1</v>
      </c>
      <c r="D25" s="76" t="s">
        <v>56</v>
      </c>
      <c r="E25" s="76"/>
      <c r="F25" s="76"/>
      <c r="G25" s="76"/>
      <c r="H25" s="77"/>
    </row>
    <row r="26" spans="3:29">
      <c r="C26" s="75" t="s">
        <v>2</v>
      </c>
      <c r="D26" s="76" t="s">
        <v>57</v>
      </c>
      <c r="E26" s="76"/>
      <c r="F26" s="76"/>
      <c r="G26" s="76"/>
      <c r="H26" s="77"/>
    </row>
    <row r="27" spans="3:29">
      <c r="C27" s="75" t="s">
        <v>8</v>
      </c>
      <c r="D27" s="76" t="s">
        <v>58</v>
      </c>
      <c r="E27" s="76"/>
      <c r="F27" s="76"/>
      <c r="G27" s="76"/>
      <c r="H27" s="77"/>
    </row>
    <row r="28" spans="3:29">
      <c r="C28" s="75" t="s">
        <v>59</v>
      </c>
      <c r="D28" s="76" t="s">
        <v>60</v>
      </c>
      <c r="E28" s="76"/>
      <c r="F28" s="76"/>
      <c r="G28" s="76"/>
      <c r="H28" s="77"/>
    </row>
    <row r="29" spans="3:29">
      <c r="C29" s="75" t="s">
        <v>53</v>
      </c>
      <c r="D29" s="76" t="s">
        <v>61</v>
      </c>
      <c r="E29" s="76"/>
      <c r="F29" s="76"/>
      <c r="G29" s="76"/>
      <c r="H29" s="77"/>
    </row>
    <row r="30" spans="3:29" ht="15.75" thickBot="1">
      <c r="C30" s="78" t="s">
        <v>10</v>
      </c>
      <c r="D30" s="79" t="s">
        <v>62</v>
      </c>
      <c r="E30" s="79"/>
      <c r="F30" s="79"/>
      <c r="G30" s="79"/>
      <c r="H30" s="80"/>
    </row>
    <row r="32" spans="3:29">
      <c r="P32" t="s">
        <v>85</v>
      </c>
    </row>
  </sheetData>
  <mergeCells count="9">
    <mergeCell ref="C15:U15"/>
    <mergeCell ref="C16:U16"/>
    <mergeCell ref="C2:U2"/>
    <mergeCell ref="C1:U1"/>
    <mergeCell ref="C5:D5"/>
    <mergeCell ref="O5:Q5"/>
    <mergeCell ref="R5:T5"/>
    <mergeCell ref="C3:Q3"/>
    <mergeCell ref="C4:Q4"/>
  </mergeCells>
  <conditionalFormatting sqref="C7:C9">
    <cfRule type="expression" dxfId="634" priority="61">
      <formula>AND(NOT(ISBLANK($B$7)), ISBLANK(C7))</formula>
    </cfRule>
    <cfRule type="expression" dxfId="633" priority="62">
      <formula>ISTEXT(C7)</formula>
    </cfRule>
  </conditionalFormatting>
  <conditionalFormatting sqref="D7:D9">
    <cfRule type="expression" dxfId="632" priority="59">
      <formula>AND(NOT(ISBLANK($B$7)), ISBLANK(D7))</formula>
    </cfRule>
    <cfRule type="expression" dxfId="631" priority="60">
      <formula>ISTEXT(D7)</formula>
    </cfRule>
  </conditionalFormatting>
  <conditionalFormatting sqref="F7:F9">
    <cfRule type="expression" dxfId="630" priority="57">
      <formula>AND(NOT(ISBLANK($B$7)), ISBLANK(F7))</formula>
    </cfRule>
    <cfRule type="expression" dxfId="629" priority="58">
      <formula>ISTEXT(F7)</formula>
    </cfRule>
  </conditionalFormatting>
  <conditionalFormatting sqref="H7:J9">
    <cfRule type="expression" dxfId="628" priority="55">
      <formula>AND(NOT(ISBLANK($B$7)), ISBLANK(H7))</formula>
    </cfRule>
    <cfRule type="expression" dxfId="627" priority="56">
      <formula>ISTEXT(H7)</formula>
    </cfRule>
  </conditionalFormatting>
  <conditionalFormatting sqref="L7:L9">
    <cfRule type="expression" dxfId="626" priority="53">
      <formula>AND(NOT(ISBLANK($B$7)), ISBLANK(L7))</formula>
    </cfRule>
    <cfRule type="expression" dxfId="625" priority="54">
      <formula>ISTEXT(L7)</formula>
    </cfRule>
  </conditionalFormatting>
  <conditionalFormatting sqref="N7:U9">
    <cfRule type="expression" dxfId="624" priority="51">
      <formula>AND(NOT(ISBLANK($B$7)), ISBLANK(N7))</formula>
    </cfRule>
    <cfRule type="expression" dxfId="623" priority="52">
      <formula>ISTEXT(N7)</formula>
    </cfRule>
  </conditionalFormatting>
  <conditionalFormatting sqref="C10">
    <cfRule type="expression" dxfId="622" priority="49">
      <formula>AND(NOT(ISBLANK($B$10)), ISBLANK(C10))</formula>
    </cfRule>
    <cfRule type="expression" dxfId="621" priority="50">
      <formula>ISTEXT(C10)</formula>
    </cfRule>
  </conditionalFormatting>
  <conditionalFormatting sqref="D10">
    <cfRule type="expression" dxfId="620" priority="47">
      <formula>AND(NOT(ISBLANK($B$10)), ISBLANK(D10))</formula>
    </cfRule>
    <cfRule type="expression" dxfId="619" priority="48">
      <formula>ISTEXT(D10)</formula>
    </cfRule>
  </conditionalFormatting>
  <conditionalFormatting sqref="F10">
    <cfRule type="expression" dxfId="618" priority="45">
      <formula>AND(NOT(ISBLANK($B$10)), ISBLANK(F10))</formula>
    </cfRule>
    <cfRule type="expression" dxfId="617" priority="46">
      <formula>ISTEXT(F10)</formula>
    </cfRule>
  </conditionalFormatting>
  <conditionalFormatting sqref="H10:J10">
    <cfRule type="expression" dxfId="616" priority="43">
      <formula>AND(NOT(ISBLANK($B$10)), ISBLANK(H10))</formula>
    </cfRule>
    <cfRule type="expression" dxfId="615" priority="44">
      <formula>ISTEXT(H10)</formula>
    </cfRule>
  </conditionalFormatting>
  <conditionalFormatting sqref="L10">
    <cfRule type="expression" dxfId="614" priority="41">
      <formula>AND(NOT(ISBLANK($B$10)), ISBLANK(L10))</formula>
    </cfRule>
    <cfRule type="expression" dxfId="613" priority="42">
      <formula>ISTEXT(L10)</formula>
    </cfRule>
  </conditionalFormatting>
  <conditionalFormatting sqref="N10:U10">
    <cfRule type="expression" dxfId="612" priority="39">
      <formula>AND(NOT(ISBLANK($B$10)), ISBLANK(N10))</formula>
    </cfRule>
    <cfRule type="expression" dxfId="611" priority="40">
      <formula>ISTEXT(N10)</formula>
    </cfRule>
  </conditionalFormatting>
  <conditionalFormatting sqref="C11">
    <cfRule type="expression" dxfId="610" priority="35">
      <formula>AND(NOT(ISBLANK($B$11)), ISBLANK(C11))</formula>
    </cfRule>
    <cfRule type="expression" dxfId="609" priority="36">
      <formula>ISTEXT(C11)</formula>
    </cfRule>
  </conditionalFormatting>
  <conditionalFormatting sqref="D11">
    <cfRule type="expression" dxfId="608" priority="33">
      <formula>AND(NOT(ISBLANK($B$11)), ISBLANK(D11))</formula>
    </cfRule>
    <cfRule type="expression" dxfId="607" priority="34">
      <formula>ISTEXT(D11)</formula>
    </cfRule>
  </conditionalFormatting>
  <conditionalFormatting sqref="F11">
    <cfRule type="expression" dxfId="606" priority="31">
      <formula>AND(NOT(ISBLANK($B$11)), ISBLANK(F11))</formula>
    </cfRule>
    <cfRule type="expression" dxfId="605" priority="32">
      <formula>ISTEXT(F11)</formula>
    </cfRule>
  </conditionalFormatting>
  <conditionalFormatting sqref="H11:J11">
    <cfRule type="expression" dxfId="604" priority="29">
      <formula>AND(NOT(ISBLANK($B$11)), ISBLANK(H11))</formula>
    </cfRule>
    <cfRule type="expression" dxfId="603" priority="30">
      <formula>ISTEXT(H11)</formula>
    </cfRule>
  </conditionalFormatting>
  <conditionalFormatting sqref="L11">
    <cfRule type="expression" dxfId="602" priority="27">
      <formula>AND(NOT(ISBLANK($B$11)), ISBLANK(L11))</formula>
    </cfRule>
    <cfRule type="expression" dxfId="601" priority="28">
      <formula>ISTEXT(L11)</formula>
    </cfRule>
  </conditionalFormatting>
  <conditionalFormatting sqref="N11:U11">
    <cfRule type="expression" dxfId="600" priority="25">
      <formula>AND(NOT(ISBLANK($B$11)), ISBLANK(N11))</formula>
    </cfRule>
    <cfRule type="expression" dxfId="599" priority="26">
      <formula>ISTEXT(N11)</formula>
    </cfRule>
  </conditionalFormatting>
  <conditionalFormatting sqref="C12">
    <cfRule type="expression" dxfId="598" priority="23">
      <formula>AND(NOT(ISBLANK($B$12)), ISBLANK(C12))</formula>
    </cfRule>
    <cfRule type="expression" dxfId="597" priority="24">
      <formula>ISTEXT(C12)</formula>
    </cfRule>
  </conditionalFormatting>
  <conditionalFormatting sqref="D12">
    <cfRule type="expression" dxfId="596" priority="21">
      <formula>AND(NOT(ISBLANK($B$12)), ISBLANK(D12))</formula>
    </cfRule>
    <cfRule type="expression" dxfId="595" priority="22">
      <formula>ISTEXT(D12)</formula>
    </cfRule>
  </conditionalFormatting>
  <conditionalFormatting sqref="F12">
    <cfRule type="expression" dxfId="594" priority="19">
      <formula>AND(NOT(ISBLANK($B$12)), ISBLANK(F12))</formula>
    </cfRule>
    <cfRule type="expression" dxfId="593" priority="20">
      <formula>ISTEXT(F12)</formula>
    </cfRule>
  </conditionalFormatting>
  <conditionalFormatting sqref="H12:J12">
    <cfRule type="expression" dxfId="592" priority="17">
      <formula>AND(NOT(ISBLANK($B$12)), ISBLANK(H12))</formula>
    </cfRule>
    <cfRule type="expression" dxfId="591" priority="18">
      <formula>ISTEXT(H12)</formula>
    </cfRule>
  </conditionalFormatting>
  <conditionalFormatting sqref="L12">
    <cfRule type="expression" dxfId="590" priority="15">
      <formula>AND(NOT(ISBLANK($B$12)), ISBLANK(L12))</formula>
    </cfRule>
    <cfRule type="expression" dxfId="589" priority="16">
      <formula>ISTEXT(L12)</formula>
    </cfRule>
  </conditionalFormatting>
  <conditionalFormatting sqref="N12:U12">
    <cfRule type="expression" dxfId="588" priority="13">
      <formula>AND(NOT(ISBLANK($B$12)), ISBLANK(N12))</formula>
    </cfRule>
    <cfRule type="expression" dxfId="587" priority="14">
      <formula>ISTEXT(N12)</formula>
    </cfRule>
  </conditionalFormatting>
  <conditionalFormatting sqref="C13">
    <cfRule type="expression" dxfId="586" priority="11">
      <formula>AND(NOT(ISBLANK($B$13)), ISBLANK(C13))</formula>
    </cfRule>
    <cfRule type="expression" dxfId="585" priority="12">
      <formula>ISTEXT(C13)</formula>
    </cfRule>
  </conditionalFormatting>
  <conditionalFormatting sqref="D13">
    <cfRule type="expression" dxfId="584" priority="9">
      <formula>AND(NOT(ISBLANK($B$13)), ISBLANK(D13))</formula>
    </cfRule>
    <cfRule type="expression" dxfId="583" priority="10">
      <formula>ISTEXT(D13)</formula>
    </cfRule>
  </conditionalFormatting>
  <conditionalFormatting sqref="F13">
    <cfRule type="expression" dxfId="582" priority="7">
      <formula>AND(NOT(ISBLANK($B$13)), ISBLANK(F13))</formula>
    </cfRule>
    <cfRule type="expression" dxfId="581" priority="8">
      <formula>ISTEXT(F13)</formula>
    </cfRule>
  </conditionalFormatting>
  <conditionalFormatting sqref="H13:J13">
    <cfRule type="expression" dxfId="580" priority="5">
      <formula>AND(NOT(ISBLANK($B$13)), ISBLANK(H13))</formula>
    </cfRule>
    <cfRule type="expression" dxfId="579" priority="6">
      <formula>ISTEXT(H13)</formula>
    </cfRule>
  </conditionalFormatting>
  <conditionalFormatting sqref="L13">
    <cfRule type="expression" dxfId="578" priority="3">
      <formula>AND(NOT(ISBLANK($B$13)), ISBLANK(L13))</formula>
    </cfRule>
    <cfRule type="expression" dxfId="577" priority="4">
      <formula>ISTEXT(L13)</formula>
    </cfRule>
  </conditionalFormatting>
  <conditionalFormatting sqref="N13:U13">
    <cfRule type="expression" dxfId="576" priority="1">
      <formula>AND(NOT(ISBLANK($B$13)), ISBLANK(N13))</formula>
    </cfRule>
    <cfRule type="expression" dxfId="575" priority="2">
      <formula>ISTEXT(N13)</formula>
    </cfRule>
  </conditionalFormatting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2"/>
  <sheetViews>
    <sheetView workbookViewId="0"/>
  </sheetViews>
  <sheetFormatPr defaultRowHeight="1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>
      <c r="C1" s="340" t="s">
        <v>18</v>
      </c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87"/>
    </row>
    <row r="2" spans="1:17" ht="18.75">
      <c r="C2" s="339" t="str">
        <f>'Inf Conc.'!C3</f>
        <v>Pinole-Hercules Water Pollution Control Plant</v>
      </c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</row>
    <row r="3" spans="1:17" ht="19.5" thickBot="1">
      <c r="C3" s="339" t="str">
        <f>'Inf Conc.'!C4</f>
        <v>Kimberly Odom 510-741-3858</v>
      </c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</row>
    <row r="4" spans="1:17" ht="26.25">
      <c r="A4" s="107" t="s">
        <v>86</v>
      </c>
      <c r="B4" s="23" t="s">
        <v>0</v>
      </c>
      <c r="C4" s="336" t="s">
        <v>16</v>
      </c>
      <c r="D4" s="337"/>
      <c r="E4" s="3" t="s">
        <v>6</v>
      </c>
      <c r="F4" s="4" t="s">
        <v>4</v>
      </c>
      <c r="G4" s="4" t="s">
        <v>24</v>
      </c>
      <c r="H4" s="4" t="s">
        <v>1</v>
      </c>
      <c r="I4" s="4" t="s">
        <v>2</v>
      </c>
      <c r="J4" s="4" t="s">
        <v>3</v>
      </c>
      <c r="K4" s="4" t="s">
        <v>25</v>
      </c>
      <c r="L4" s="4" t="s">
        <v>8</v>
      </c>
      <c r="M4" s="4" t="s">
        <v>59</v>
      </c>
      <c r="N4" s="68" t="s">
        <v>53</v>
      </c>
      <c r="O4" s="23" t="s">
        <v>10</v>
      </c>
    </row>
    <row r="5" spans="1:17" ht="27" thickBot="1">
      <c r="A5" s="92" t="s">
        <v>82</v>
      </c>
      <c r="B5" s="109" t="s">
        <v>82</v>
      </c>
      <c r="C5" s="9" t="s">
        <v>17</v>
      </c>
      <c r="D5" s="64" t="s">
        <v>11</v>
      </c>
      <c r="E5" s="39"/>
      <c r="F5" s="34"/>
      <c r="G5" s="34"/>
      <c r="H5" s="34"/>
      <c r="I5" s="34"/>
      <c r="J5" s="34"/>
      <c r="K5" s="34"/>
      <c r="L5" s="34"/>
      <c r="M5" s="34"/>
      <c r="N5" s="40" t="s">
        <v>20</v>
      </c>
      <c r="O5" s="24"/>
    </row>
    <row r="6" spans="1:17">
      <c r="A6" s="94" t="s">
        <v>35</v>
      </c>
      <c r="B6" s="99">
        <f>'Inf Conc.'!B7</f>
        <v>41115</v>
      </c>
      <c r="C6" s="14">
        <f>'Inf Conc.'!C7</f>
        <v>2.63</v>
      </c>
      <c r="D6" s="60">
        <f>'Inf Conc.'!D7</f>
        <v>5.0599999999999996</v>
      </c>
      <c r="E6" s="15">
        <f>'Inf Conc.'!E7*C6*3.78</f>
        <v>158.06825999999998</v>
      </c>
      <c r="F6" s="20">
        <f>'Inf Conc.'!F7*C6*3.78</f>
        <v>467.24579999999997</v>
      </c>
      <c r="G6" s="44">
        <f>'Inf Conc.'!G7*C6*3.78</f>
        <v>0</v>
      </c>
      <c r="H6" s="14">
        <f>'Inf Conc.'!H7*C6*3.78</f>
        <v>98.419859999999986</v>
      </c>
      <c r="I6" s="14">
        <f>'Inf Conc.'!I7*C6*3.78</f>
        <v>59.648399999999995</v>
      </c>
      <c r="J6" s="14">
        <f>'Inf Conc.'!J7*C6*3.78</f>
        <v>298.24199999999996</v>
      </c>
      <c r="K6" s="44">
        <f>'Inf Conc.'!K7*C6*3.78</f>
        <v>0</v>
      </c>
      <c r="L6" s="14">
        <f>'Inf Conc.'!L7*C6*3.78</f>
        <v>56.665979999999998</v>
      </c>
      <c r="M6" s="47">
        <f>'Inf Conc.'!M7*C6*3.78</f>
        <v>0</v>
      </c>
      <c r="N6" s="14">
        <f>'Inf Conc.'!N7*D6*3.78</f>
        <v>89.895960000000002</v>
      </c>
      <c r="O6" s="20">
        <f>'Inf Conc.'!U7*C6*3.78</f>
        <v>3221.0135999999998</v>
      </c>
      <c r="P6" s="26" t="s">
        <v>30</v>
      </c>
    </row>
    <row r="7" spans="1:17">
      <c r="A7" s="104" t="s">
        <v>36</v>
      </c>
      <c r="B7" s="100">
        <f>'Inf Conc.'!B10</f>
        <v>41254</v>
      </c>
      <c r="C7" s="2">
        <f>'Inf Conc.'!C10</f>
        <v>2.73</v>
      </c>
      <c r="D7" s="62">
        <f>'Inf Conc.'!D10</f>
        <v>5.1100000000000003</v>
      </c>
      <c r="E7" s="17"/>
      <c r="F7" s="21">
        <f>'Inf Conc.'!F10*C7*3.78</f>
        <v>433.41479999999996</v>
      </c>
      <c r="G7" s="45"/>
      <c r="H7" s="2">
        <f>'Inf Conc.'!H10*C7*3.78</f>
        <v>69.139979999999994</v>
      </c>
      <c r="I7" s="2">
        <f>'Inf Conc.'!I10*C7*3.78</f>
        <v>61.916399999999996</v>
      </c>
      <c r="J7" s="2">
        <f>'Inf Conc.'!J10*C7*3.78</f>
        <v>288.94319999999999</v>
      </c>
      <c r="K7" s="45"/>
      <c r="L7" s="2">
        <f>'Inf Conc.'!L10*C7*3.78</f>
        <v>35.08596</v>
      </c>
      <c r="M7" s="48"/>
      <c r="N7" s="2">
        <f>'Inf Conc.'!N10*D7*3.78</f>
        <v>65.673720000000003</v>
      </c>
      <c r="O7" s="21">
        <f>'Inf Conc.'!U10*C7*3.78</f>
        <v>3137.0975999999996</v>
      </c>
      <c r="P7" s="26" t="s">
        <v>31</v>
      </c>
    </row>
    <row r="8" spans="1:17">
      <c r="A8" s="105" t="s">
        <v>37</v>
      </c>
      <c r="B8" s="101">
        <f>'Inf Conc.'!B11</f>
        <v>0</v>
      </c>
      <c r="C8" s="53">
        <f>'Inf Conc.'!C11</f>
        <v>0</v>
      </c>
      <c r="D8" s="65">
        <f>'Inf Conc.'!D11</f>
        <v>0</v>
      </c>
      <c r="E8" s="56"/>
      <c r="F8" s="54">
        <f>'Inf Conc.'!F11*C8*3.78</f>
        <v>0</v>
      </c>
      <c r="G8" s="57"/>
      <c r="H8" s="53">
        <f>'Inf Conc.'!H11*C8*3.78</f>
        <v>0</v>
      </c>
      <c r="I8" s="53">
        <f>'Inf Conc.'!I11*C8*3.78</f>
        <v>0</v>
      </c>
      <c r="J8" s="53">
        <f>'Inf Conc.'!J11*C8*3.78</f>
        <v>0</v>
      </c>
      <c r="K8" s="57"/>
      <c r="L8" s="53">
        <f>'Inf Conc.'!L11*C8*3.78</f>
        <v>0</v>
      </c>
      <c r="M8" s="58"/>
      <c r="N8" s="53">
        <f>'Inf Conc.'!N11*D8*3.78</f>
        <v>0</v>
      </c>
      <c r="O8" s="54">
        <f>'Inf Conc.'!U11*C8*3.78</f>
        <v>0</v>
      </c>
      <c r="P8" s="55" t="s">
        <v>27</v>
      </c>
    </row>
    <row r="9" spans="1:17">
      <c r="A9" s="95" t="s">
        <v>38</v>
      </c>
      <c r="B9" s="102">
        <f>'Inf Conc.'!B12</f>
        <v>0</v>
      </c>
      <c r="C9" s="27">
        <f>'Inf Conc.'!C12</f>
        <v>0</v>
      </c>
      <c r="D9" s="61">
        <f>'Inf Conc.'!D12</f>
        <v>0</v>
      </c>
      <c r="E9" s="17">
        <f>'Inf Conc.'!E11*C9*3.78</f>
        <v>0</v>
      </c>
      <c r="F9" s="29">
        <f>'Inf Conc.'!F12*C9*3.78</f>
        <v>0</v>
      </c>
      <c r="G9" s="45">
        <f>'Inf Conc.'!G11*C9*3.78</f>
        <v>0</v>
      </c>
      <c r="H9" s="27">
        <f>'Inf Conc.'!H12*C9*3.78</f>
        <v>0</v>
      </c>
      <c r="I9" s="27">
        <f>'Inf Conc.'!I12*C9*3.78</f>
        <v>0</v>
      </c>
      <c r="J9" s="27">
        <f>'Inf Conc.'!J12*C9*3.78</f>
        <v>0</v>
      </c>
      <c r="K9" s="45">
        <f>'Inf Conc.'!K11*C9*3.78</f>
        <v>0</v>
      </c>
      <c r="L9" s="27">
        <f>'Inf Conc.'!L12*C9*3.78</f>
        <v>0</v>
      </c>
      <c r="M9" s="48">
        <f>'Inf Conc.'!M11*C9*3.78</f>
        <v>0</v>
      </c>
      <c r="N9" s="27">
        <f>'Inf Conc.'!N12*D9*3.78</f>
        <v>0</v>
      </c>
      <c r="O9" s="29">
        <f>'Inf Conc.'!U12*C9*3.78</f>
        <v>0</v>
      </c>
      <c r="P9" s="26" t="s">
        <v>30</v>
      </c>
    </row>
    <row r="10" spans="1:17" ht="15.75" thickBot="1">
      <c r="A10" s="98" t="s">
        <v>39</v>
      </c>
      <c r="B10" s="103">
        <f>'Inf Conc.'!B13</f>
        <v>0</v>
      </c>
      <c r="C10" s="30">
        <f>'Inf Conc.'!C13</f>
        <v>0</v>
      </c>
      <c r="D10" s="63">
        <f>'Inf Conc.'!D13</f>
        <v>0</v>
      </c>
      <c r="E10" s="18"/>
      <c r="F10" s="31">
        <f>'Inf Conc.'!F13*C10*3.78</f>
        <v>0</v>
      </c>
      <c r="G10" s="46"/>
      <c r="H10" s="30">
        <f>'Inf Conc.'!H13*C10*3.78</f>
        <v>0</v>
      </c>
      <c r="I10" s="30">
        <f>'Inf Conc.'!I13*C10*3.78</f>
        <v>0</v>
      </c>
      <c r="J10" s="30">
        <f>'Inf Conc.'!J13*C10*3.78</f>
        <v>0</v>
      </c>
      <c r="K10" s="46"/>
      <c r="L10" s="30">
        <f>'Inf Conc.'!L13*C10*3.78</f>
        <v>0</v>
      </c>
      <c r="M10" s="49"/>
      <c r="N10" s="30">
        <f>'Inf Conc.'!N13*D10*3.78</f>
        <v>0</v>
      </c>
      <c r="O10" s="31">
        <f>'Inf Conc.'!U13*C10*3.78</f>
        <v>0</v>
      </c>
      <c r="P10" s="28" t="s">
        <v>28</v>
      </c>
    </row>
    <row r="12" spans="1:17" ht="22.5" customHeight="1">
      <c r="C12" s="341" t="s">
        <v>75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</row>
  </sheetData>
  <sheetProtection sheet="1" objects="1" scenarios="1" selectLockedCells="1"/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65"/>
  <sheetViews>
    <sheetView zoomScale="62" zoomScaleNormal="62" workbookViewId="0">
      <selection activeCell="Y5" sqref="Y5"/>
    </sheetView>
  </sheetViews>
  <sheetFormatPr defaultRowHeight="15"/>
  <cols>
    <col min="1" max="1" width="12.28515625" style="160" customWidth="1"/>
    <col min="2" max="2" width="5" style="160" customWidth="1"/>
    <col min="3" max="3" width="4.85546875" style="160" customWidth="1"/>
    <col min="4" max="4" width="6.7109375" style="160" customWidth="1"/>
    <col min="5" max="9" width="6" style="160" customWidth="1"/>
    <col min="10" max="10" width="6.28515625" style="160" customWidth="1"/>
    <col min="11" max="13" width="6" style="160" customWidth="1"/>
    <col min="14" max="15" width="4.140625" style="160" customWidth="1"/>
    <col min="16" max="16" width="4.28515625" style="160" customWidth="1"/>
    <col min="17" max="19" width="4.42578125" style="160" customWidth="1"/>
    <col min="20" max="20" width="4.7109375" style="160" customWidth="1"/>
    <col min="21" max="22" width="8.85546875" style="160" customWidth="1"/>
    <col min="23" max="23" width="8.140625" style="160" customWidth="1"/>
    <col min="24" max="24" width="8.85546875" style="160" customWidth="1"/>
    <col min="25" max="16384" width="9.140625" style="160"/>
  </cols>
  <sheetData>
    <row r="1" spans="1:26" ht="23.25" customHeight="1">
      <c r="B1" s="343" t="s">
        <v>42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</row>
    <row r="2" spans="1:26" s="161" customFormat="1" ht="16.5" customHeight="1">
      <c r="B2" s="342" t="s">
        <v>41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162"/>
      <c r="V2" s="162"/>
      <c r="X2" s="162"/>
    </row>
    <row r="3" spans="1:26" ht="18.75">
      <c r="B3" s="350" t="str">
        <f>'Inf Conc.'!C3</f>
        <v>Pinole-Hercules Water Pollution Control Plant</v>
      </c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</row>
    <row r="4" spans="1:26" ht="18.75">
      <c r="B4" s="350" t="str">
        <f>'Inf Conc.'!C4</f>
        <v>Kimberly Odom 510-741-3858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</row>
    <row r="5" spans="1:26" s="161" customFormat="1" ht="25.5" customHeight="1">
      <c r="B5" s="348" t="s">
        <v>70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163"/>
      <c r="X5" s="163"/>
    </row>
    <row r="6" spans="1:26" s="161" customFormat="1" ht="13.5" customHeight="1">
      <c r="B6" s="164" t="s">
        <v>68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X6" s="163"/>
    </row>
    <row r="7" spans="1:26" s="161" customFormat="1" ht="12.75" customHeight="1" thickBot="1">
      <c r="B7" s="349" t="s">
        <v>76</v>
      </c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165"/>
      <c r="V7" s="162"/>
      <c r="X7" s="162"/>
    </row>
    <row r="8" spans="1:26" ht="44.25" customHeight="1">
      <c r="A8" s="166" t="s">
        <v>69</v>
      </c>
      <c r="B8" s="345" t="s">
        <v>16</v>
      </c>
      <c r="C8" s="346"/>
      <c r="D8" s="167" t="s">
        <v>6</v>
      </c>
      <c r="E8" s="168" t="s">
        <v>4</v>
      </c>
      <c r="F8" s="168" t="s">
        <v>5</v>
      </c>
      <c r="G8" s="168" t="s">
        <v>1</v>
      </c>
      <c r="H8" s="168" t="s">
        <v>2</v>
      </c>
      <c r="I8" s="168" t="s">
        <v>3</v>
      </c>
      <c r="J8" s="168" t="s">
        <v>67</v>
      </c>
      <c r="K8" s="168" t="s">
        <v>8</v>
      </c>
      <c r="L8" s="168" t="s">
        <v>59</v>
      </c>
      <c r="M8" s="169" t="s">
        <v>53</v>
      </c>
      <c r="N8" s="345" t="s">
        <v>9</v>
      </c>
      <c r="O8" s="347"/>
      <c r="P8" s="346"/>
      <c r="Q8" s="345" t="s">
        <v>49</v>
      </c>
      <c r="R8" s="347"/>
      <c r="S8" s="346"/>
      <c r="T8" s="170" t="s">
        <v>10</v>
      </c>
      <c r="U8" s="171" t="s">
        <v>21</v>
      </c>
      <c r="V8" s="171" t="s">
        <v>87</v>
      </c>
      <c r="W8" s="171" t="s">
        <v>23</v>
      </c>
      <c r="X8" s="172" t="s">
        <v>93</v>
      </c>
      <c r="Y8" s="161"/>
    </row>
    <row r="9" spans="1:26" ht="36.75" customHeight="1" thickBot="1">
      <c r="A9" s="173" t="s">
        <v>82</v>
      </c>
      <c r="B9" s="174" t="s">
        <v>17</v>
      </c>
      <c r="C9" s="175" t="s">
        <v>11</v>
      </c>
      <c r="D9" s="176" t="s">
        <v>48</v>
      </c>
      <c r="E9" s="177"/>
      <c r="F9" s="177"/>
      <c r="G9" s="177"/>
      <c r="H9" s="177"/>
      <c r="I9" s="177"/>
      <c r="J9" s="177"/>
      <c r="K9" s="177"/>
      <c r="L9" s="177"/>
      <c r="M9" s="178" t="s">
        <v>73</v>
      </c>
      <c r="N9" s="174" t="s">
        <v>12</v>
      </c>
      <c r="O9" s="179" t="s">
        <v>13</v>
      </c>
      <c r="P9" s="175" t="s">
        <v>14</v>
      </c>
      <c r="Q9" s="174" t="s">
        <v>12</v>
      </c>
      <c r="R9" s="179" t="s">
        <v>13</v>
      </c>
      <c r="S9" s="175" t="s">
        <v>14</v>
      </c>
      <c r="T9" s="180"/>
      <c r="U9" s="181" t="s">
        <v>22</v>
      </c>
      <c r="V9" s="181" t="s">
        <v>88</v>
      </c>
      <c r="W9" s="182" t="s">
        <v>50</v>
      </c>
      <c r="X9" s="183" t="s">
        <v>89</v>
      </c>
      <c r="Y9" s="161"/>
    </row>
    <row r="10" spans="1:26">
      <c r="A10" s="184">
        <v>41091</v>
      </c>
      <c r="B10" s="185"/>
      <c r="C10" s="186"/>
      <c r="D10" s="250">
        <f t="shared" ref="D10:D57" si="0">SUM(F10,G10,H10)</f>
        <v>0</v>
      </c>
      <c r="E10" s="155"/>
      <c r="F10" s="155"/>
      <c r="G10" s="155"/>
      <c r="H10" s="155"/>
      <c r="I10" s="155"/>
      <c r="J10" s="187"/>
      <c r="K10" s="155"/>
      <c r="L10" s="155"/>
      <c r="M10" s="155"/>
      <c r="N10" s="185"/>
      <c r="O10" s="188"/>
      <c r="P10" s="186"/>
      <c r="Q10" s="185"/>
      <c r="R10" s="188"/>
      <c r="S10" s="186"/>
      <c r="T10" s="185"/>
      <c r="U10" s="189">
        <f>SUM('Inf Conc.'!$F$7,'Inf Conc.'!$H$7,'Inf Conc.'!$I$7)-SUM(E10,G10,H10)</f>
        <v>62.9</v>
      </c>
      <c r="V10" s="190">
        <f>((SUM('Inf Conc.'!$F$7,'Inf Conc.'!$H$7,'Inf Conc.'!$I$7))-(SUM(E10,G10,H10)))/(SUM('Inf Conc.'!$F$7,'Inf Conc.'!$H$7,'Inf Conc.'!$I$7))</f>
        <v>1</v>
      </c>
      <c r="W10" s="191">
        <f>'Inf Conc.'!$L$7-K10</f>
        <v>5.7</v>
      </c>
      <c r="X10" s="192">
        <f>('Inf Conc.'!$L$7-K10)/('Inf Conc.'!$L$7)</f>
        <v>1</v>
      </c>
    </row>
    <row r="11" spans="1:26">
      <c r="A11" s="193">
        <v>41115</v>
      </c>
      <c r="B11" s="194">
        <v>2.87</v>
      </c>
      <c r="C11" s="195">
        <v>4.08</v>
      </c>
      <c r="D11" s="251">
        <f t="shared" si="0"/>
        <v>36.200000000000003</v>
      </c>
      <c r="E11" s="156">
        <v>35</v>
      </c>
      <c r="F11" s="156">
        <v>33</v>
      </c>
      <c r="G11" s="156">
        <v>3.2</v>
      </c>
      <c r="H11" s="156">
        <v>0</v>
      </c>
      <c r="I11" s="156">
        <v>32</v>
      </c>
      <c r="J11" s="156"/>
      <c r="K11" s="156">
        <v>3.9</v>
      </c>
      <c r="L11" s="156">
        <v>3.4</v>
      </c>
      <c r="M11" s="156">
        <v>4</v>
      </c>
      <c r="N11" s="194">
        <v>7.06</v>
      </c>
      <c r="O11" s="196">
        <v>7.24</v>
      </c>
      <c r="P11" s="195">
        <v>7.15</v>
      </c>
      <c r="Q11" s="194">
        <v>23.2</v>
      </c>
      <c r="R11" s="196">
        <v>23.4</v>
      </c>
      <c r="S11" s="195">
        <v>23.3</v>
      </c>
      <c r="T11" s="194">
        <v>20</v>
      </c>
      <c r="U11" s="197">
        <f>SUM('Inf Conc.'!$F$7,'Inf Conc.'!$H$7,'Inf Conc.'!$I$7)-SUM(E11,G11,H11)</f>
        <v>24.699999999999996</v>
      </c>
      <c r="V11" s="198">
        <f>((SUM('Inf Conc.'!$F$7,'Inf Conc.'!$H$7,'Inf Conc.'!$I$7))-(SUM(E11,G11,H11)))/(SUM('Inf Conc.'!$F$7,'Inf Conc.'!$H$7,'Inf Conc.'!$I$7))</f>
        <v>0.39268680445151027</v>
      </c>
      <c r="W11" s="199">
        <f>'Inf Conc.'!$L$7-K11</f>
        <v>1.8000000000000003</v>
      </c>
      <c r="X11" s="200">
        <f>('Inf Conc.'!$L$7-K11)/('Inf Conc.'!$L$7)</f>
        <v>0.31578947368421056</v>
      </c>
      <c r="Z11" s="160" t="s">
        <v>104</v>
      </c>
    </row>
    <row r="12" spans="1:26">
      <c r="A12" s="201">
        <v>41122</v>
      </c>
      <c r="B12" s="202"/>
      <c r="C12" s="203"/>
      <c r="D12" s="248">
        <f t="shared" si="0"/>
        <v>0</v>
      </c>
      <c r="E12" s="157"/>
      <c r="F12" s="157"/>
      <c r="G12" s="157"/>
      <c r="H12" s="157"/>
      <c r="I12" s="157"/>
      <c r="J12" s="204"/>
      <c r="K12" s="157"/>
      <c r="L12" s="157"/>
      <c r="M12" s="157"/>
      <c r="N12" s="202"/>
      <c r="O12" s="205"/>
      <c r="P12" s="203"/>
      <c r="Q12" s="202"/>
      <c r="R12" s="205"/>
      <c r="S12" s="203"/>
      <c r="T12" s="202"/>
      <c r="U12" s="206">
        <f>SUM('Inf Conc.'!$F$7,'Inf Conc.'!$H$7,'Inf Conc.'!$I$7)-SUM(E12,G12,H12)</f>
        <v>62.9</v>
      </c>
      <c r="V12" s="207">
        <f>((SUM('Inf Conc.'!$F$7,'Inf Conc.'!$H$7,'Inf Conc.'!$I$7))-(SUM(E12,G12,H12)))/(SUM('Inf Conc.'!$F$7,'Inf Conc.'!$H$7,'Inf Conc.'!$I$7))</f>
        <v>1</v>
      </c>
      <c r="W12" s="208">
        <f>'Inf Conc.'!$L$7-K12</f>
        <v>5.7</v>
      </c>
      <c r="X12" s="209">
        <f>('Inf Conc.'!$L$7-K12)/('Inf Conc.'!$L$7)</f>
        <v>1</v>
      </c>
      <c r="Z12" s="160" t="s">
        <v>106</v>
      </c>
    </row>
    <row r="13" spans="1:26">
      <c r="A13" s="193">
        <v>41135</v>
      </c>
      <c r="B13" s="194">
        <v>2.83</v>
      </c>
      <c r="C13" s="195">
        <v>3.91</v>
      </c>
      <c r="D13" s="251">
        <f t="shared" si="0"/>
        <v>38.1</v>
      </c>
      <c r="E13" s="156">
        <v>29</v>
      </c>
      <c r="F13" s="156">
        <v>29</v>
      </c>
      <c r="G13" s="156">
        <v>7.1</v>
      </c>
      <c r="H13" s="156">
        <v>2</v>
      </c>
      <c r="I13" s="156">
        <v>27</v>
      </c>
      <c r="J13" s="156"/>
      <c r="K13" s="156">
        <v>3.6</v>
      </c>
      <c r="L13" s="156">
        <v>3.5</v>
      </c>
      <c r="M13" s="156">
        <v>3.3</v>
      </c>
      <c r="N13" s="194">
        <v>7.01</v>
      </c>
      <c r="O13" s="196">
        <v>7.2</v>
      </c>
      <c r="P13" s="195">
        <v>7.1</v>
      </c>
      <c r="Q13" s="194">
        <v>23.2</v>
      </c>
      <c r="R13" s="196">
        <v>23.5</v>
      </c>
      <c r="S13" s="195">
        <v>23.35</v>
      </c>
      <c r="T13" s="194">
        <v>7.5</v>
      </c>
      <c r="U13" s="197">
        <f>SUM('Inf Conc.'!$F$7,'Inf Conc.'!$H$7,'Inf Conc.'!$I$7)-SUM(E13,G13,H13)</f>
        <v>24.799999999999997</v>
      </c>
      <c r="V13" s="198">
        <f>((SUM('Inf Conc.'!$F$7,'Inf Conc.'!$H$7,'Inf Conc.'!$I$7))-(SUM(E13,G13,H13)))/(SUM('Inf Conc.'!$F$7,'Inf Conc.'!$H$7,'Inf Conc.'!$I$7))</f>
        <v>0.39427662957074716</v>
      </c>
      <c r="W13" s="199">
        <f>'Inf Conc.'!$L$7-K13</f>
        <v>2.1</v>
      </c>
      <c r="X13" s="200">
        <f>('Inf Conc.'!$L$7-K13)/('Inf Conc.'!$L$7)</f>
        <v>0.36842105263157893</v>
      </c>
    </row>
    <row r="14" spans="1:26">
      <c r="A14" s="201">
        <v>41153</v>
      </c>
      <c r="B14" s="202"/>
      <c r="C14" s="203"/>
      <c r="D14" s="248">
        <f t="shared" si="0"/>
        <v>0</v>
      </c>
      <c r="E14" s="157"/>
      <c r="F14" s="157"/>
      <c r="G14" s="157"/>
      <c r="H14" s="157"/>
      <c r="I14" s="157"/>
      <c r="J14" s="204"/>
      <c r="K14" s="157"/>
      <c r="L14" s="157"/>
      <c r="M14" s="157"/>
      <c r="N14" s="202"/>
      <c r="O14" s="205"/>
      <c r="P14" s="203"/>
      <c r="Q14" s="202"/>
      <c r="R14" s="205"/>
      <c r="S14" s="203"/>
      <c r="T14" s="202"/>
      <c r="U14" s="206">
        <f>SUM('Inf Conc.'!$F$7,'Inf Conc.'!$H$7,'Inf Conc.'!$I$7)-SUM(E14,G14,H14)</f>
        <v>62.9</v>
      </c>
      <c r="V14" s="207">
        <f>((SUM('Inf Conc.'!$F$7,'Inf Conc.'!$H$7,'Inf Conc.'!$I$7))-(SUM(E14,G14,H14)))/(SUM('Inf Conc.'!$F$7,'Inf Conc.'!$H$7,'Inf Conc.'!$I$7))</f>
        <v>1</v>
      </c>
      <c r="W14" s="208">
        <f>'Inf Conc.'!$L$7-K14</f>
        <v>5.7</v>
      </c>
      <c r="X14" s="209">
        <f>('Inf Conc.'!$L$7-K14)/('Inf Conc.'!$L$7)</f>
        <v>1</v>
      </c>
    </row>
    <row r="15" spans="1:26">
      <c r="A15" s="210">
        <v>41164</v>
      </c>
      <c r="B15" s="194">
        <v>2.84</v>
      </c>
      <c r="C15" s="195">
        <v>4.75</v>
      </c>
      <c r="D15" s="251">
        <f t="shared" si="0"/>
        <v>44.5</v>
      </c>
      <c r="E15" s="156">
        <v>33</v>
      </c>
      <c r="F15" s="156">
        <v>32</v>
      </c>
      <c r="G15" s="156">
        <v>9.5</v>
      </c>
      <c r="H15" s="156">
        <v>3</v>
      </c>
      <c r="I15" s="156">
        <v>30</v>
      </c>
      <c r="J15" s="156"/>
      <c r="K15" s="156">
        <v>4.2</v>
      </c>
      <c r="L15" s="156">
        <v>4.0999999999999996</v>
      </c>
      <c r="M15" s="156">
        <v>3.7</v>
      </c>
      <c r="N15" s="194">
        <v>6.94</v>
      </c>
      <c r="O15" s="196">
        <v>7.18</v>
      </c>
      <c r="P15" s="195">
        <v>7.06</v>
      </c>
      <c r="Q15" s="194">
        <v>22.9</v>
      </c>
      <c r="R15" s="196">
        <v>23.3</v>
      </c>
      <c r="S15" s="195">
        <v>23.1</v>
      </c>
      <c r="T15" s="211">
        <v>10</v>
      </c>
      <c r="U15" s="197">
        <f>SUM('Inf Conc.'!$F$7,'Inf Conc.'!$H$7,'Inf Conc.'!$I$7)-SUM(E15,G15,H15)</f>
        <v>17.399999999999999</v>
      </c>
      <c r="V15" s="198">
        <f>((SUM('Inf Conc.'!$F$7,'Inf Conc.'!$H$7,'Inf Conc.'!$I$7))-(SUM(E15,G15,H15)))/(SUM('Inf Conc.'!$F$7,'Inf Conc.'!$H$7,'Inf Conc.'!$I$7))</f>
        <v>0.27662957074721778</v>
      </c>
      <c r="W15" s="199">
        <f>'Inf Conc.'!$L$7-K15</f>
        <v>1.5</v>
      </c>
      <c r="X15" s="200">
        <f>('Inf Conc.'!$L$7-K15)/('Inf Conc.'!$L$7)</f>
        <v>0.26315789473684209</v>
      </c>
      <c r="Y15" s="212" t="s">
        <v>30</v>
      </c>
    </row>
    <row r="16" spans="1:26">
      <c r="A16" s="201">
        <v>41183</v>
      </c>
      <c r="B16" s="213"/>
      <c r="C16" s="214"/>
      <c r="D16" s="252">
        <f t="shared" si="0"/>
        <v>0</v>
      </c>
      <c r="E16" s="158"/>
      <c r="F16" s="158"/>
      <c r="G16" s="158"/>
      <c r="H16" s="158"/>
      <c r="I16" s="158"/>
      <c r="J16" s="215"/>
      <c r="K16" s="158"/>
      <c r="L16" s="158"/>
      <c r="M16" s="158"/>
      <c r="N16" s="213"/>
      <c r="O16" s="216"/>
      <c r="P16" s="214"/>
      <c r="Q16" s="213"/>
      <c r="R16" s="216"/>
      <c r="S16" s="214"/>
      <c r="T16" s="213"/>
      <c r="U16" s="217"/>
      <c r="V16" s="218"/>
      <c r="W16" s="219"/>
      <c r="X16" s="220"/>
    </row>
    <row r="17" spans="1:25">
      <c r="A17" s="193">
        <v>41197</v>
      </c>
      <c r="B17" s="194">
        <v>2.85</v>
      </c>
      <c r="C17" s="195">
        <v>4.43</v>
      </c>
      <c r="D17" s="251">
        <f t="shared" si="0"/>
        <v>27</v>
      </c>
      <c r="E17" s="156">
        <v>23</v>
      </c>
      <c r="F17" s="156">
        <v>22</v>
      </c>
      <c r="G17" s="156">
        <v>5</v>
      </c>
      <c r="H17" s="156">
        <v>0</v>
      </c>
      <c r="I17" s="156">
        <v>21</v>
      </c>
      <c r="J17" s="156"/>
      <c r="K17" s="156">
        <v>3.3</v>
      </c>
      <c r="L17" s="156">
        <v>3.2</v>
      </c>
      <c r="M17" s="156">
        <v>3</v>
      </c>
      <c r="N17" s="194">
        <v>7.1</v>
      </c>
      <c r="O17" s="196">
        <v>7.1</v>
      </c>
      <c r="P17" s="195">
        <v>7.1</v>
      </c>
      <c r="Q17" s="194">
        <v>23.8</v>
      </c>
      <c r="R17" s="196">
        <v>24</v>
      </c>
      <c r="S17" s="195">
        <v>24</v>
      </c>
      <c r="T17" s="194">
        <v>15.5</v>
      </c>
      <c r="U17" s="197"/>
      <c r="V17" s="198"/>
      <c r="W17" s="199"/>
      <c r="X17" s="200"/>
    </row>
    <row r="18" spans="1:25">
      <c r="A18" s="201">
        <v>41214</v>
      </c>
      <c r="B18" s="202"/>
      <c r="C18" s="203"/>
      <c r="D18" s="248">
        <f t="shared" si="0"/>
        <v>0</v>
      </c>
      <c r="E18" s="157"/>
      <c r="F18" s="157"/>
      <c r="G18" s="157"/>
      <c r="H18" s="157"/>
      <c r="I18" s="157"/>
      <c r="J18" s="204"/>
      <c r="K18" s="157"/>
      <c r="L18" s="157"/>
      <c r="M18" s="157"/>
      <c r="N18" s="202"/>
      <c r="O18" s="205"/>
      <c r="P18" s="203"/>
      <c r="Q18" s="202"/>
      <c r="R18" s="205"/>
      <c r="S18" s="203"/>
      <c r="T18" s="202"/>
      <c r="U18" s="206"/>
      <c r="V18" s="207"/>
      <c r="W18" s="208"/>
      <c r="X18" s="209"/>
    </row>
    <row r="19" spans="1:25">
      <c r="A19" s="193">
        <v>41228</v>
      </c>
      <c r="B19" s="194">
        <v>2.63</v>
      </c>
      <c r="C19" s="195">
        <v>4.4000000000000004</v>
      </c>
      <c r="D19" s="251">
        <f t="shared" si="0"/>
        <v>26.5</v>
      </c>
      <c r="E19" s="156">
        <v>15</v>
      </c>
      <c r="F19" s="156">
        <v>14</v>
      </c>
      <c r="G19" s="156">
        <v>9.5</v>
      </c>
      <c r="H19" s="156">
        <v>3</v>
      </c>
      <c r="I19" s="156">
        <v>13</v>
      </c>
      <c r="J19" s="156"/>
      <c r="K19" s="156">
        <v>3.5</v>
      </c>
      <c r="L19" s="156">
        <v>3.4</v>
      </c>
      <c r="M19" s="156">
        <v>3.1</v>
      </c>
      <c r="N19" s="194">
        <v>6.37</v>
      </c>
      <c r="O19" s="196">
        <v>6.72</v>
      </c>
      <c r="P19" s="195">
        <v>6.55</v>
      </c>
      <c r="Q19" s="194">
        <v>21.61</v>
      </c>
      <c r="R19" s="196">
        <v>22.11</v>
      </c>
      <c r="S19" s="195">
        <v>21.86</v>
      </c>
      <c r="T19" s="194">
        <v>8.5</v>
      </c>
      <c r="U19" s="197"/>
      <c r="V19" s="198"/>
      <c r="W19" s="199"/>
      <c r="X19" s="200"/>
    </row>
    <row r="20" spans="1:25">
      <c r="A20" s="201">
        <v>41244</v>
      </c>
      <c r="B20" s="202"/>
      <c r="C20" s="203"/>
      <c r="D20" s="248">
        <f t="shared" si="0"/>
        <v>0</v>
      </c>
      <c r="E20" s="157"/>
      <c r="F20" s="157"/>
      <c r="G20" s="157"/>
      <c r="H20" s="157"/>
      <c r="I20" s="157"/>
      <c r="J20" s="204"/>
      <c r="K20" s="157"/>
      <c r="L20" s="157"/>
      <c r="M20" s="157"/>
      <c r="N20" s="202"/>
      <c r="O20" s="205"/>
      <c r="P20" s="203"/>
      <c r="Q20" s="202"/>
      <c r="R20" s="205"/>
      <c r="S20" s="203"/>
      <c r="T20" s="202"/>
      <c r="U20" s="206"/>
      <c r="V20" s="207"/>
      <c r="W20" s="208"/>
      <c r="X20" s="209"/>
    </row>
    <row r="21" spans="1:25">
      <c r="A21" s="210">
        <v>41258</v>
      </c>
      <c r="B21" s="221">
        <v>2.73</v>
      </c>
      <c r="C21" s="222">
        <v>4.4000000000000004</v>
      </c>
      <c r="D21" s="253">
        <f t="shared" si="0"/>
        <v>34.700000000000003</v>
      </c>
      <c r="E21" s="159">
        <v>18</v>
      </c>
      <c r="F21" s="159">
        <v>25</v>
      </c>
      <c r="G21" s="159">
        <v>7.7</v>
      </c>
      <c r="H21" s="159">
        <v>2</v>
      </c>
      <c r="I21" s="159">
        <v>14</v>
      </c>
      <c r="J21" s="159"/>
      <c r="K21" s="159">
        <v>1.6</v>
      </c>
      <c r="L21" s="159">
        <v>2.4</v>
      </c>
      <c r="M21" s="159">
        <v>2.2000000000000002</v>
      </c>
      <c r="N21" s="221">
        <v>6.56</v>
      </c>
      <c r="O21" s="223">
        <v>6.77</v>
      </c>
      <c r="P21" s="222">
        <v>20.170000000000002</v>
      </c>
      <c r="Q21" s="221">
        <v>19.940000000000001</v>
      </c>
      <c r="R21" s="223">
        <v>20.39</v>
      </c>
      <c r="S21" s="222">
        <v>20.170000000000002</v>
      </c>
      <c r="T21" s="224">
        <v>18.5</v>
      </c>
      <c r="U21" s="197"/>
      <c r="V21" s="198"/>
      <c r="W21" s="199"/>
      <c r="X21" s="200"/>
      <c r="Y21" s="212" t="s">
        <v>29</v>
      </c>
    </row>
    <row r="22" spans="1:25">
      <c r="A22" s="201">
        <v>41275</v>
      </c>
      <c r="B22" s="213"/>
      <c r="C22" s="214"/>
      <c r="D22" s="252">
        <f t="shared" si="0"/>
        <v>0</v>
      </c>
      <c r="E22" s="158"/>
      <c r="F22" s="158"/>
      <c r="G22" s="158"/>
      <c r="H22" s="158"/>
      <c r="I22" s="158"/>
      <c r="J22" s="215"/>
      <c r="K22" s="158"/>
      <c r="L22" s="158"/>
      <c r="M22" s="158"/>
      <c r="N22" s="213"/>
      <c r="O22" s="216"/>
      <c r="P22" s="214"/>
      <c r="Q22" s="213"/>
      <c r="R22" s="216"/>
      <c r="S22" s="214"/>
      <c r="T22" s="213"/>
      <c r="U22" s="217"/>
      <c r="V22" s="218"/>
      <c r="W22" s="219"/>
      <c r="X22" s="220"/>
    </row>
    <row r="23" spans="1:25">
      <c r="A23" s="193">
        <v>41289</v>
      </c>
      <c r="B23" s="194"/>
      <c r="C23" s="195"/>
      <c r="D23" s="251">
        <f t="shared" si="0"/>
        <v>0</v>
      </c>
      <c r="E23" s="156"/>
      <c r="F23" s="156"/>
      <c r="G23" s="156"/>
      <c r="H23" s="156"/>
      <c r="I23" s="156"/>
      <c r="J23" s="156"/>
      <c r="K23" s="156"/>
      <c r="L23" s="156"/>
      <c r="M23" s="156"/>
      <c r="N23" s="194"/>
      <c r="O23" s="196"/>
      <c r="P23" s="195"/>
      <c r="Q23" s="194"/>
      <c r="R23" s="196"/>
      <c r="S23" s="195"/>
      <c r="T23" s="194"/>
      <c r="U23" s="197"/>
      <c r="V23" s="198"/>
      <c r="W23" s="199"/>
      <c r="X23" s="200"/>
    </row>
    <row r="24" spans="1:25">
      <c r="A24" s="201">
        <v>41306</v>
      </c>
      <c r="B24" s="202"/>
      <c r="C24" s="203"/>
      <c r="D24" s="248">
        <f t="shared" si="0"/>
        <v>0</v>
      </c>
      <c r="E24" s="157"/>
      <c r="F24" s="157"/>
      <c r="G24" s="157"/>
      <c r="H24" s="157"/>
      <c r="I24" s="157"/>
      <c r="J24" s="204"/>
      <c r="K24" s="157"/>
      <c r="L24" s="157"/>
      <c r="M24" s="157"/>
      <c r="N24" s="202"/>
      <c r="O24" s="205"/>
      <c r="P24" s="203"/>
      <c r="Q24" s="202"/>
      <c r="R24" s="205"/>
      <c r="S24" s="203"/>
      <c r="T24" s="202"/>
      <c r="U24" s="206"/>
      <c r="V24" s="207"/>
      <c r="W24" s="208"/>
      <c r="X24" s="209"/>
    </row>
    <row r="25" spans="1:25">
      <c r="A25" s="193">
        <v>41320</v>
      </c>
      <c r="B25" s="194"/>
      <c r="C25" s="195"/>
      <c r="D25" s="251">
        <f t="shared" si="0"/>
        <v>0</v>
      </c>
      <c r="E25" s="156"/>
      <c r="F25" s="156"/>
      <c r="G25" s="156"/>
      <c r="H25" s="156"/>
      <c r="I25" s="156"/>
      <c r="J25" s="156"/>
      <c r="K25" s="156"/>
      <c r="L25" s="156"/>
      <c r="M25" s="156"/>
      <c r="N25" s="194"/>
      <c r="O25" s="196"/>
      <c r="P25" s="195"/>
      <c r="Q25" s="194"/>
      <c r="R25" s="196"/>
      <c r="S25" s="195"/>
      <c r="T25" s="194"/>
      <c r="U25" s="197"/>
      <c r="V25" s="198"/>
      <c r="W25" s="199"/>
      <c r="X25" s="200"/>
    </row>
    <row r="26" spans="1:25">
      <c r="A26" s="201">
        <v>41334</v>
      </c>
      <c r="B26" s="202"/>
      <c r="C26" s="203"/>
      <c r="D26" s="248">
        <f t="shared" si="0"/>
        <v>0</v>
      </c>
      <c r="E26" s="157"/>
      <c r="F26" s="157"/>
      <c r="G26" s="157"/>
      <c r="H26" s="157"/>
      <c r="I26" s="157"/>
      <c r="J26" s="204"/>
      <c r="K26" s="157"/>
      <c r="L26" s="157"/>
      <c r="M26" s="157"/>
      <c r="N26" s="202"/>
      <c r="O26" s="205"/>
      <c r="P26" s="203"/>
      <c r="Q26" s="202"/>
      <c r="R26" s="205"/>
      <c r="S26" s="203"/>
      <c r="T26" s="202"/>
      <c r="U26" s="206"/>
      <c r="V26" s="207"/>
      <c r="W26" s="208"/>
      <c r="X26" s="209"/>
    </row>
    <row r="27" spans="1:25">
      <c r="A27" s="210">
        <v>41348</v>
      </c>
      <c r="B27" s="221"/>
      <c r="C27" s="222"/>
      <c r="D27" s="253">
        <f t="shared" si="0"/>
        <v>0</v>
      </c>
      <c r="E27" s="159"/>
      <c r="F27" s="159"/>
      <c r="G27" s="159"/>
      <c r="H27" s="159"/>
      <c r="I27" s="159"/>
      <c r="J27" s="159"/>
      <c r="K27" s="159"/>
      <c r="L27" s="159"/>
      <c r="M27" s="159"/>
      <c r="N27" s="221"/>
      <c r="O27" s="223"/>
      <c r="P27" s="222"/>
      <c r="Q27" s="221"/>
      <c r="R27" s="223"/>
      <c r="S27" s="222"/>
      <c r="T27" s="224"/>
      <c r="U27" s="197"/>
      <c r="V27" s="198"/>
      <c r="W27" s="199"/>
      <c r="X27" s="200"/>
      <c r="Y27" s="212" t="s">
        <v>31</v>
      </c>
    </row>
    <row r="28" spans="1:25">
      <c r="A28" s="201">
        <v>41365</v>
      </c>
      <c r="B28" s="213"/>
      <c r="C28" s="214"/>
      <c r="D28" s="252">
        <f t="shared" si="0"/>
        <v>0</v>
      </c>
      <c r="E28" s="158"/>
      <c r="F28" s="158"/>
      <c r="G28" s="158"/>
      <c r="H28" s="158"/>
      <c r="I28" s="158"/>
      <c r="J28" s="215"/>
      <c r="K28" s="158"/>
      <c r="L28" s="158"/>
      <c r="M28" s="158"/>
      <c r="N28" s="213"/>
      <c r="O28" s="216"/>
      <c r="P28" s="214"/>
      <c r="Q28" s="213"/>
      <c r="R28" s="216"/>
      <c r="S28" s="214"/>
      <c r="T28" s="213"/>
      <c r="U28" s="217"/>
      <c r="V28" s="218"/>
      <c r="W28" s="219"/>
      <c r="X28" s="220"/>
    </row>
    <row r="29" spans="1:25">
      <c r="A29" s="193">
        <v>41379</v>
      </c>
      <c r="B29" s="194"/>
      <c r="C29" s="195"/>
      <c r="D29" s="251">
        <f t="shared" si="0"/>
        <v>0</v>
      </c>
      <c r="E29" s="156"/>
      <c r="F29" s="156"/>
      <c r="G29" s="156"/>
      <c r="H29" s="156"/>
      <c r="I29" s="156"/>
      <c r="J29" s="156"/>
      <c r="K29" s="156"/>
      <c r="L29" s="156"/>
      <c r="M29" s="156"/>
      <c r="N29" s="194"/>
      <c r="O29" s="196"/>
      <c r="P29" s="195"/>
      <c r="Q29" s="194"/>
      <c r="R29" s="196"/>
      <c r="S29" s="195"/>
      <c r="T29" s="194"/>
      <c r="U29" s="197"/>
      <c r="V29" s="198"/>
      <c r="W29" s="199"/>
      <c r="X29" s="200"/>
    </row>
    <row r="30" spans="1:25">
      <c r="A30" s="201">
        <v>41395</v>
      </c>
      <c r="B30" s="202"/>
      <c r="C30" s="203"/>
      <c r="D30" s="248">
        <f t="shared" si="0"/>
        <v>0</v>
      </c>
      <c r="E30" s="157"/>
      <c r="F30" s="157"/>
      <c r="G30" s="157"/>
      <c r="H30" s="157"/>
      <c r="I30" s="157"/>
      <c r="J30" s="204"/>
      <c r="K30" s="157"/>
      <c r="L30" s="157"/>
      <c r="M30" s="157"/>
      <c r="N30" s="202"/>
      <c r="O30" s="205"/>
      <c r="P30" s="203"/>
      <c r="Q30" s="202"/>
      <c r="R30" s="205"/>
      <c r="S30" s="203"/>
      <c r="T30" s="202"/>
      <c r="U30" s="206"/>
      <c r="V30" s="207"/>
      <c r="W30" s="208"/>
      <c r="X30" s="209"/>
    </row>
    <row r="31" spans="1:25">
      <c r="A31" s="193">
        <v>41409</v>
      </c>
      <c r="B31" s="194"/>
      <c r="C31" s="195"/>
      <c r="D31" s="251">
        <f t="shared" si="0"/>
        <v>0</v>
      </c>
      <c r="E31" s="156"/>
      <c r="F31" s="156"/>
      <c r="G31" s="156"/>
      <c r="H31" s="156"/>
      <c r="I31" s="156"/>
      <c r="J31" s="156"/>
      <c r="K31" s="156"/>
      <c r="L31" s="156"/>
      <c r="M31" s="156"/>
      <c r="N31" s="194"/>
      <c r="O31" s="196"/>
      <c r="P31" s="195"/>
      <c r="Q31" s="194"/>
      <c r="R31" s="196"/>
      <c r="S31" s="195"/>
      <c r="T31" s="194"/>
      <c r="U31" s="197"/>
      <c r="V31" s="198"/>
      <c r="W31" s="199"/>
      <c r="X31" s="200"/>
    </row>
    <row r="32" spans="1:25">
      <c r="A32" s="201">
        <v>41426</v>
      </c>
      <c r="B32" s="202"/>
      <c r="C32" s="203"/>
      <c r="D32" s="248">
        <f t="shared" si="0"/>
        <v>0</v>
      </c>
      <c r="E32" s="157"/>
      <c r="F32" s="157"/>
      <c r="G32" s="157"/>
      <c r="H32" s="157"/>
      <c r="I32" s="157"/>
      <c r="J32" s="204"/>
      <c r="K32" s="157"/>
      <c r="L32" s="157"/>
      <c r="M32" s="157"/>
      <c r="N32" s="202"/>
      <c r="O32" s="205"/>
      <c r="P32" s="203"/>
      <c r="Q32" s="202"/>
      <c r="R32" s="205"/>
      <c r="S32" s="203"/>
      <c r="T32" s="202"/>
      <c r="U32" s="206"/>
      <c r="V32" s="207"/>
      <c r="W32" s="208"/>
      <c r="X32" s="209"/>
    </row>
    <row r="33" spans="1:25">
      <c r="A33" s="210">
        <v>41440</v>
      </c>
      <c r="B33" s="221"/>
      <c r="C33" s="222"/>
      <c r="D33" s="253">
        <f t="shared" si="0"/>
        <v>0</v>
      </c>
      <c r="E33" s="159"/>
      <c r="F33" s="159"/>
      <c r="G33" s="159"/>
      <c r="H33" s="159"/>
      <c r="I33" s="159"/>
      <c r="J33" s="159"/>
      <c r="K33" s="159"/>
      <c r="L33" s="159"/>
      <c r="M33" s="159"/>
      <c r="N33" s="221"/>
      <c r="O33" s="223"/>
      <c r="P33" s="222"/>
      <c r="Q33" s="221"/>
      <c r="R33" s="223"/>
      <c r="S33" s="222"/>
      <c r="T33" s="224"/>
      <c r="U33" s="197"/>
      <c r="V33" s="198"/>
      <c r="W33" s="199"/>
      <c r="X33" s="200"/>
      <c r="Y33" s="225" t="s">
        <v>27</v>
      </c>
    </row>
    <row r="34" spans="1:25">
      <c r="A34" s="201">
        <v>41456</v>
      </c>
      <c r="B34" s="213"/>
      <c r="C34" s="214"/>
      <c r="D34" s="252">
        <f t="shared" si="0"/>
        <v>0</v>
      </c>
      <c r="E34" s="158"/>
      <c r="F34" s="158"/>
      <c r="G34" s="158"/>
      <c r="H34" s="158"/>
      <c r="I34" s="158"/>
      <c r="J34" s="215"/>
      <c r="K34" s="158"/>
      <c r="L34" s="158"/>
      <c r="M34" s="158"/>
      <c r="N34" s="213"/>
      <c r="O34" s="216"/>
      <c r="P34" s="214"/>
      <c r="Q34" s="213"/>
      <c r="R34" s="216"/>
      <c r="S34" s="214"/>
      <c r="T34" s="213"/>
      <c r="U34" s="217"/>
      <c r="V34" s="219"/>
      <c r="W34" s="219"/>
      <c r="X34" s="226"/>
    </row>
    <row r="35" spans="1:25">
      <c r="A35" s="193">
        <v>41470</v>
      </c>
      <c r="B35" s="194"/>
      <c r="C35" s="195"/>
      <c r="D35" s="251">
        <f t="shared" si="0"/>
        <v>0</v>
      </c>
      <c r="E35" s="156"/>
      <c r="F35" s="156"/>
      <c r="G35" s="156"/>
      <c r="H35" s="156"/>
      <c r="I35" s="156"/>
      <c r="J35" s="156"/>
      <c r="K35" s="156"/>
      <c r="L35" s="156"/>
      <c r="M35" s="156"/>
      <c r="N35" s="194"/>
      <c r="O35" s="196"/>
      <c r="P35" s="195"/>
      <c r="Q35" s="194"/>
      <c r="R35" s="196"/>
      <c r="S35" s="195"/>
      <c r="T35" s="194"/>
      <c r="U35" s="197"/>
      <c r="V35" s="199"/>
      <c r="W35" s="199"/>
      <c r="X35" s="227"/>
    </row>
    <row r="36" spans="1:25">
      <c r="A36" s="201">
        <v>41487</v>
      </c>
      <c r="B36" s="202"/>
      <c r="C36" s="203"/>
      <c r="D36" s="248">
        <f t="shared" si="0"/>
        <v>0</v>
      </c>
      <c r="E36" s="157"/>
      <c r="F36" s="157"/>
      <c r="G36" s="157"/>
      <c r="H36" s="157"/>
      <c r="I36" s="157"/>
      <c r="J36" s="204"/>
      <c r="K36" s="157"/>
      <c r="L36" s="157"/>
      <c r="M36" s="157"/>
      <c r="N36" s="202"/>
      <c r="O36" s="205"/>
      <c r="P36" s="203"/>
      <c r="Q36" s="202"/>
      <c r="R36" s="205"/>
      <c r="S36" s="203"/>
      <c r="T36" s="202"/>
      <c r="U36" s="206"/>
      <c r="V36" s="208"/>
      <c r="W36" s="208"/>
      <c r="X36" s="228"/>
    </row>
    <row r="37" spans="1:25">
      <c r="A37" s="193">
        <v>41501</v>
      </c>
      <c r="B37" s="194"/>
      <c r="C37" s="195"/>
      <c r="D37" s="251">
        <f t="shared" si="0"/>
        <v>0</v>
      </c>
      <c r="E37" s="156"/>
      <c r="F37" s="156"/>
      <c r="G37" s="156"/>
      <c r="H37" s="156"/>
      <c r="I37" s="156"/>
      <c r="J37" s="156"/>
      <c r="K37" s="156"/>
      <c r="L37" s="156"/>
      <c r="M37" s="156"/>
      <c r="N37" s="194"/>
      <c r="O37" s="196"/>
      <c r="P37" s="195"/>
      <c r="Q37" s="194"/>
      <c r="R37" s="196"/>
      <c r="S37" s="195"/>
      <c r="T37" s="194"/>
      <c r="U37" s="197"/>
      <c r="V37" s="199"/>
      <c r="W37" s="199"/>
      <c r="X37" s="227"/>
    </row>
    <row r="38" spans="1:25">
      <c r="A38" s="201">
        <v>41518</v>
      </c>
      <c r="B38" s="202"/>
      <c r="C38" s="203"/>
      <c r="D38" s="248">
        <f t="shared" si="0"/>
        <v>0</v>
      </c>
      <c r="E38" s="157"/>
      <c r="F38" s="157"/>
      <c r="G38" s="157"/>
      <c r="H38" s="157"/>
      <c r="I38" s="157"/>
      <c r="J38" s="204"/>
      <c r="K38" s="157"/>
      <c r="L38" s="157"/>
      <c r="M38" s="157"/>
      <c r="N38" s="202"/>
      <c r="O38" s="205"/>
      <c r="P38" s="203"/>
      <c r="Q38" s="202"/>
      <c r="R38" s="205"/>
      <c r="S38" s="203"/>
      <c r="T38" s="202"/>
      <c r="U38" s="206"/>
      <c r="V38" s="208"/>
      <c r="W38" s="208"/>
      <c r="X38" s="228"/>
    </row>
    <row r="39" spans="1:25">
      <c r="A39" s="210">
        <v>41532</v>
      </c>
      <c r="B39" s="221"/>
      <c r="C39" s="222"/>
      <c r="D39" s="253">
        <f t="shared" si="0"/>
        <v>0</v>
      </c>
      <c r="E39" s="159"/>
      <c r="F39" s="159"/>
      <c r="G39" s="159"/>
      <c r="H39" s="159"/>
      <c r="I39" s="159"/>
      <c r="J39" s="159"/>
      <c r="K39" s="159"/>
      <c r="L39" s="159"/>
      <c r="M39" s="159"/>
      <c r="N39" s="221"/>
      <c r="O39" s="223"/>
      <c r="P39" s="222"/>
      <c r="Q39" s="221"/>
      <c r="R39" s="223"/>
      <c r="S39" s="222"/>
      <c r="T39" s="224"/>
      <c r="U39" s="229"/>
      <c r="V39" s="230"/>
      <c r="W39" s="230"/>
      <c r="X39" s="231"/>
      <c r="Y39" s="212" t="s">
        <v>30</v>
      </c>
    </row>
    <row r="40" spans="1:25">
      <c r="A40" s="201">
        <v>41548</v>
      </c>
      <c r="B40" s="213"/>
      <c r="C40" s="214"/>
      <c r="D40" s="252">
        <f t="shared" si="0"/>
        <v>0</v>
      </c>
      <c r="E40" s="158"/>
      <c r="F40" s="158"/>
      <c r="G40" s="158"/>
      <c r="H40" s="158"/>
      <c r="I40" s="158"/>
      <c r="J40" s="215"/>
      <c r="K40" s="158"/>
      <c r="L40" s="158"/>
      <c r="M40" s="158"/>
      <c r="N40" s="213"/>
      <c r="O40" s="216"/>
      <c r="P40" s="214"/>
      <c r="Q40" s="213"/>
      <c r="R40" s="216"/>
      <c r="S40" s="214"/>
      <c r="T40" s="213"/>
      <c r="U40" s="217"/>
      <c r="V40" s="219"/>
      <c r="W40" s="219"/>
      <c r="X40" s="226"/>
    </row>
    <row r="41" spans="1:25">
      <c r="A41" s="193">
        <v>41562</v>
      </c>
      <c r="B41" s="194"/>
      <c r="C41" s="195"/>
      <c r="D41" s="251">
        <f t="shared" si="0"/>
        <v>0</v>
      </c>
      <c r="E41" s="156"/>
      <c r="F41" s="156"/>
      <c r="G41" s="156"/>
      <c r="H41" s="156"/>
      <c r="I41" s="156"/>
      <c r="J41" s="156"/>
      <c r="K41" s="156"/>
      <c r="L41" s="156"/>
      <c r="M41" s="156"/>
      <c r="N41" s="194"/>
      <c r="O41" s="196"/>
      <c r="P41" s="195"/>
      <c r="Q41" s="194"/>
      <c r="R41" s="196"/>
      <c r="S41" s="195"/>
      <c r="T41" s="194"/>
      <c r="U41" s="197"/>
      <c r="V41" s="199"/>
      <c r="W41" s="199"/>
      <c r="X41" s="227"/>
    </row>
    <row r="42" spans="1:25">
      <c r="A42" s="201">
        <v>41579</v>
      </c>
      <c r="B42" s="202"/>
      <c r="C42" s="203"/>
      <c r="D42" s="248">
        <f t="shared" si="0"/>
        <v>0</v>
      </c>
      <c r="E42" s="157"/>
      <c r="F42" s="157"/>
      <c r="G42" s="157"/>
      <c r="H42" s="157"/>
      <c r="I42" s="157"/>
      <c r="J42" s="204"/>
      <c r="K42" s="157"/>
      <c r="L42" s="157"/>
      <c r="M42" s="157"/>
      <c r="N42" s="202"/>
      <c r="O42" s="205"/>
      <c r="P42" s="203"/>
      <c r="Q42" s="202"/>
      <c r="R42" s="205"/>
      <c r="S42" s="203"/>
      <c r="T42" s="202"/>
      <c r="U42" s="206"/>
      <c r="V42" s="208"/>
      <c r="W42" s="208"/>
      <c r="X42" s="228"/>
    </row>
    <row r="43" spans="1:25">
      <c r="A43" s="193">
        <v>41593</v>
      </c>
      <c r="B43" s="194"/>
      <c r="C43" s="195"/>
      <c r="D43" s="251">
        <f t="shared" si="0"/>
        <v>0</v>
      </c>
      <c r="E43" s="156"/>
      <c r="F43" s="156"/>
      <c r="G43" s="156"/>
      <c r="H43" s="156"/>
      <c r="I43" s="156"/>
      <c r="J43" s="156"/>
      <c r="K43" s="156"/>
      <c r="L43" s="156"/>
      <c r="M43" s="156"/>
      <c r="N43" s="194"/>
      <c r="O43" s="196"/>
      <c r="P43" s="195"/>
      <c r="Q43" s="194"/>
      <c r="R43" s="196"/>
      <c r="S43" s="195"/>
      <c r="T43" s="194"/>
      <c r="U43" s="197"/>
      <c r="V43" s="199"/>
      <c r="W43" s="199"/>
      <c r="X43" s="227"/>
    </row>
    <row r="44" spans="1:25">
      <c r="A44" s="201">
        <v>41609</v>
      </c>
      <c r="B44" s="202"/>
      <c r="C44" s="203"/>
      <c r="D44" s="248">
        <f t="shared" si="0"/>
        <v>0</v>
      </c>
      <c r="E44" s="157"/>
      <c r="F44" s="157"/>
      <c r="G44" s="157"/>
      <c r="H44" s="157"/>
      <c r="I44" s="157"/>
      <c r="J44" s="204"/>
      <c r="K44" s="157"/>
      <c r="L44" s="157"/>
      <c r="M44" s="157"/>
      <c r="N44" s="202"/>
      <c r="O44" s="205"/>
      <c r="P44" s="203"/>
      <c r="Q44" s="202"/>
      <c r="R44" s="205"/>
      <c r="S44" s="203"/>
      <c r="T44" s="202"/>
      <c r="U44" s="206"/>
      <c r="V44" s="208"/>
      <c r="W44" s="208"/>
      <c r="X44" s="228"/>
    </row>
    <row r="45" spans="1:25">
      <c r="A45" s="210">
        <v>41623</v>
      </c>
      <c r="B45" s="221"/>
      <c r="C45" s="222"/>
      <c r="D45" s="253">
        <f t="shared" si="0"/>
        <v>0</v>
      </c>
      <c r="E45" s="159"/>
      <c r="F45" s="159"/>
      <c r="G45" s="159"/>
      <c r="H45" s="159"/>
      <c r="I45" s="159"/>
      <c r="J45" s="159"/>
      <c r="K45" s="159"/>
      <c r="L45" s="159"/>
      <c r="M45" s="159"/>
      <c r="N45" s="221"/>
      <c r="O45" s="223"/>
      <c r="P45" s="222"/>
      <c r="Q45" s="221"/>
      <c r="R45" s="223"/>
      <c r="S45" s="222"/>
      <c r="T45" s="224"/>
      <c r="U45" s="229"/>
      <c r="V45" s="230"/>
      <c r="W45" s="230"/>
      <c r="X45" s="231"/>
      <c r="Y45" s="212" t="s">
        <v>29</v>
      </c>
    </row>
    <row r="46" spans="1:25">
      <c r="A46" s="201">
        <v>41640</v>
      </c>
      <c r="B46" s="213"/>
      <c r="C46" s="214"/>
      <c r="D46" s="252">
        <f t="shared" si="0"/>
        <v>0</v>
      </c>
      <c r="E46" s="158"/>
      <c r="F46" s="158"/>
      <c r="G46" s="158"/>
      <c r="H46" s="158"/>
      <c r="I46" s="158"/>
      <c r="J46" s="215"/>
      <c r="K46" s="158"/>
      <c r="L46" s="158"/>
      <c r="M46" s="158"/>
      <c r="N46" s="213"/>
      <c r="O46" s="216"/>
      <c r="P46" s="214"/>
      <c r="Q46" s="213"/>
      <c r="R46" s="216"/>
      <c r="S46" s="214"/>
      <c r="T46" s="213"/>
      <c r="U46" s="217"/>
      <c r="V46" s="219"/>
      <c r="W46" s="219"/>
      <c r="X46" s="226"/>
    </row>
    <row r="47" spans="1:25">
      <c r="A47" s="193">
        <v>41654</v>
      </c>
      <c r="B47" s="194"/>
      <c r="C47" s="195"/>
      <c r="D47" s="251">
        <f t="shared" si="0"/>
        <v>0</v>
      </c>
      <c r="E47" s="156"/>
      <c r="F47" s="156"/>
      <c r="G47" s="156"/>
      <c r="H47" s="156"/>
      <c r="I47" s="156"/>
      <c r="J47" s="156"/>
      <c r="K47" s="156"/>
      <c r="L47" s="156"/>
      <c r="M47" s="156"/>
      <c r="N47" s="194"/>
      <c r="O47" s="196"/>
      <c r="P47" s="195"/>
      <c r="Q47" s="194"/>
      <c r="R47" s="196"/>
      <c r="S47" s="195"/>
      <c r="T47" s="194"/>
      <c r="U47" s="197"/>
      <c r="V47" s="199"/>
      <c r="W47" s="199"/>
      <c r="X47" s="227"/>
    </row>
    <row r="48" spans="1:25">
      <c r="A48" s="201">
        <v>41671</v>
      </c>
      <c r="B48" s="202"/>
      <c r="C48" s="203"/>
      <c r="D48" s="248">
        <f t="shared" si="0"/>
        <v>0</v>
      </c>
      <c r="E48" s="157"/>
      <c r="F48" s="157"/>
      <c r="G48" s="157"/>
      <c r="H48" s="157"/>
      <c r="I48" s="157"/>
      <c r="J48" s="204"/>
      <c r="K48" s="157"/>
      <c r="L48" s="157"/>
      <c r="M48" s="157"/>
      <c r="N48" s="202"/>
      <c r="O48" s="205"/>
      <c r="P48" s="203"/>
      <c r="Q48" s="202"/>
      <c r="R48" s="205"/>
      <c r="S48" s="203"/>
      <c r="T48" s="202"/>
      <c r="U48" s="206"/>
      <c r="V48" s="208"/>
      <c r="W48" s="208"/>
      <c r="X48" s="228"/>
    </row>
    <row r="49" spans="1:25">
      <c r="A49" s="193">
        <v>41685</v>
      </c>
      <c r="B49" s="194"/>
      <c r="C49" s="195"/>
      <c r="D49" s="251">
        <f t="shared" si="0"/>
        <v>0</v>
      </c>
      <c r="E49" s="156"/>
      <c r="F49" s="156"/>
      <c r="G49" s="156"/>
      <c r="H49" s="156"/>
      <c r="I49" s="156"/>
      <c r="J49" s="156"/>
      <c r="K49" s="156"/>
      <c r="L49" s="156"/>
      <c r="M49" s="156"/>
      <c r="N49" s="194"/>
      <c r="O49" s="196"/>
      <c r="P49" s="195"/>
      <c r="Q49" s="194"/>
      <c r="R49" s="196"/>
      <c r="S49" s="195"/>
      <c r="T49" s="194"/>
      <c r="U49" s="197"/>
      <c r="V49" s="199"/>
      <c r="W49" s="199"/>
      <c r="X49" s="227"/>
    </row>
    <row r="50" spans="1:25">
      <c r="A50" s="201">
        <v>41699</v>
      </c>
      <c r="B50" s="202"/>
      <c r="C50" s="203"/>
      <c r="D50" s="248">
        <f t="shared" si="0"/>
        <v>0</v>
      </c>
      <c r="E50" s="157"/>
      <c r="F50" s="157"/>
      <c r="G50" s="157"/>
      <c r="H50" s="157"/>
      <c r="I50" s="157"/>
      <c r="J50" s="204"/>
      <c r="K50" s="157"/>
      <c r="L50" s="157"/>
      <c r="M50" s="157"/>
      <c r="N50" s="202"/>
      <c r="O50" s="205"/>
      <c r="P50" s="203"/>
      <c r="Q50" s="202"/>
      <c r="R50" s="205"/>
      <c r="S50" s="203"/>
      <c r="T50" s="202"/>
      <c r="U50" s="206"/>
      <c r="V50" s="208"/>
      <c r="W50" s="208"/>
      <c r="X50" s="228"/>
    </row>
    <row r="51" spans="1:25">
      <c r="A51" s="210">
        <v>41713</v>
      </c>
      <c r="B51" s="221"/>
      <c r="C51" s="222"/>
      <c r="D51" s="253">
        <f t="shared" si="0"/>
        <v>0</v>
      </c>
      <c r="E51" s="159"/>
      <c r="F51" s="159"/>
      <c r="G51" s="159"/>
      <c r="H51" s="159"/>
      <c r="I51" s="159"/>
      <c r="J51" s="159"/>
      <c r="K51" s="159"/>
      <c r="L51" s="159"/>
      <c r="M51" s="159"/>
      <c r="N51" s="221"/>
      <c r="O51" s="223"/>
      <c r="P51" s="222"/>
      <c r="Q51" s="221"/>
      <c r="R51" s="223"/>
      <c r="S51" s="222"/>
      <c r="T51" s="224"/>
      <c r="U51" s="229"/>
      <c r="V51" s="230"/>
      <c r="W51" s="230"/>
      <c r="X51" s="231"/>
      <c r="Y51" s="212" t="s">
        <v>31</v>
      </c>
    </row>
    <row r="52" spans="1:25">
      <c r="A52" s="201">
        <v>41730</v>
      </c>
      <c r="B52" s="213"/>
      <c r="C52" s="214"/>
      <c r="D52" s="252">
        <f t="shared" si="0"/>
        <v>0</v>
      </c>
      <c r="E52" s="158"/>
      <c r="F52" s="158"/>
      <c r="G52" s="158"/>
      <c r="H52" s="158"/>
      <c r="I52" s="158"/>
      <c r="J52" s="215"/>
      <c r="K52" s="158"/>
      <c r="L52" s="158"/>
      <c r="M52" s="158"/>
      <c r="N52" s="213"/>
      <c r="O52" s="216"/>
      <c r="P52" s="214"/>
      <c r="Q52" s="213"/>
      <c r="R52" s="216"/>
      <c r="S52" s="214"/>
      <c r="T52" s="213"/>
      <c r="U52" s="206"/>
      <c r="V52" s="208"/>
      <c r="W52" s="208"/>
      <c r="X52" s="228"/>
    </row>
    <row r="53" spans="1:25">
      <c r="A53" s="193">
        <v>41744</v>
      </c>
      <c r="B53" s="194"/>
      <c r="C53" s="195"/>
      <c r="D53" s="251">
        <f t="shared" si="0"/>
        <v>0</v>
      </c>
      <c r="E53" s="156"/>
      <c r="F53" s="156"/>
      <c r="G53" s="156"/>
      <c r="H53" s="156"/>
      <c r="I53" s="156"/>
      <c r="J53" s="156"/>
      <c r="K53" s="156"/>
      <c r="L53" s="156"/>
      <c r="M53" s="156"/>
      <c r="N53" s="194"/>
      <c r="O53" s="196"/>
      <c r="P53" s="195"/>
      <c r="Q53" s="194"/>
      <c r="R53" s="196"/>
      <c r="S53" s="195"/>
      <c r="T53" s="194"/>
      <c r="U53" s="197"/>
      <c r="V53" s="199"/>
      <c r="W53" s="199"/>
      <c r="X53" s="227"/>
    </row>
    <row r="54" spans="1:25">
      <c r="A54" s="201">
        <v>41760</v>
      </c>
      <c r="B54" s="202"/>
      <c r="C54" s="203"/>
      <c r="D54" s="248">
        <f t="shared" si="0"/>
        <v>0</v>
      </c>
      <c r="E54" s="157"/>
      <c r="F54" s="157"/>
      <c r="G54" s="157"/>
      <c r="H54" s="157"/>
      <c r="I54" s="157"/>
      <c r="J54" s="204"/>
      <c r="K54" s="157"/>
      <c r="L54" s="157"/>
      <c r="M54" s="157"/>
      <c r="N54" s="202"/>
      <c r="O54" s="205"/>
      <c r="P54" s="203"/>
      <c r="Q54" s="202"/>
      <c r="R54" s="205"/>
      <c r="S54" s="203"/>
      <c r="T54" s="202"/>
      <c r="U54" s="206"/>
      <c r="V54" s="208"/>
      <c r="W54" s="208"/>
      <c r="X54" s="228"/>
    </row>
    <row r="55" spans="1:25">
      <c r="A55" s="193">
        <v>41774</v>
      </c>
      <c r="B55" s="194"/>
      <c r="C55" s="195"/>
      <c r="D55" s="251">
        <f t="shared" si="0"/>
        <v>0</v>
      </c>
      <c r="E55" s="156"/>
      <c r="F55" s="156"/>
      <c r="G55" s="156"/>
      <c r="H55" s="156"/>
      <c r="I55" s="156"/>
      <c r="J55" s="156"/>
      <c r="K55" s="156"/>
      <c r="L55" s="156"/>
      <c r="M55" s="156"/>
      <c r="N55" s="194"/>
      <c r="O55" s="196"/>
      <c r="P55" s="195"/>
      <c r="Q55" s="194"/>
      <c r="R55" s="196"/>
      <c r="S55" s="195"/>
      <c r="T55" s="194"/>
      <c r="U55" s="197"/>
      <c r="V55" s="199"/>
      <c r="W55" s="199"/>
      <c r="X55" s="227"/>
    </row>
    <row r="56" spans="1:25">
      <c r="A56" s="201">
        <v>41791</v>
      </c>
      <c r="B56" s="202"/>
      <c r="C56" s="203"/>
      <c r="D56" s="248">
        <f t="shared" si="0"/>
        <v>0</v>
      </c>
      <c r="E56" s="157"/>
      <c r="F56" s="157"/>
      <c r="G56" s="157"/>
      <c r="H56" s="157"/>
      <c r="I56" s="157"/>
      <c r="J56" s="204"/>
      <c r="K56" s="157"/>
      <c r="L56" s="157"/>
      <c r="M56" s="157"/>
      <c r="N56" s="202"/>
      <c r="O56" s="205"/>
      <c r="P56" s="203"/>
      <c r="Q56" s="202"/>
      <c r="R56" s="205"/>
      <c r="S56" s="203"/>
      <c r="T56" s="202"/>
      <c r="U56" s="206"/>
      <c r="V56" s="208"/>
      <c r="W56" s="208"/>
      <c r="X56" s="228"/>
    </row>
    <row r="57" spans="1:25" ht="15.75" thickBot="1">
      <c r="A57" s="232">
        <v>41805</v>
      </c>
      <c r="B57" s="221"/>
      <c r="C57" s="222"/>
      <c r="D57" s="253">
        <f t="shared" si="0"/>
        <v>0</v>
      </c>
      <c r="E57" s="159"/>
      <c r="F57" s="159"/>
      <c r="G57" s="159"/>
      <c r="H57" s="159"/>
      <c r="I57" s="159"/>
      <c r="J57" s="159"/>
      <c r="K57" s="159"/>
      <c r="L57" s="159"/>
      <c r="M57" s="159"/>
      <c r="N57" s="221"/>
      <c r="O57" s="223"/>
      <c r="P57" s="222"/>
      <c r="Q57" s="221"/>
      <c r="R57" s="223"/>
      <c r="S57" s="222"/>
      <c r="T57" s="224"/>
      <c r="U57" s="233"/>
      <c r="V57" s="234"/>
      <c r="W57" s="234"/>
      <c r="X57" s="235"/>
      <c r="Y57" s="225" t="s">
        <v>28</v>
      </c>
    </row>
    <row r="58" spans="1:25" ht="11.25" customHeight="1"/>
    <row r="59" spans="1:25" ht="10.5" customHeight="1"/>
    <row r="60" spans="1:25" ht="23.25">
      <c r="B60" s="343" t="s">
        <v>44</v>
      </c>
      <c r="C60" s="343"/>
      <c r="D60" s="343"/>
      <c r="E60" s="343"/>
      <c r="F60" s="343"/>
      <c r="G60" s="343"/>
      <c r="H60" s="343"/>
      <c r="I60" s="343"/>
      <c r="J60" s="343"/>
      <c r="K60" s="343"/>
      <c r="L60" s="343"/>
      <c r="M60" s="343"/>
      <c r="N60" s="343"/>
      <c r="O60" s="343"/>
      <c r="P60" s="343"/>
      <c r="Q60" s="343"/>
      <c r="R60" s="343"/>
      <c r="S60" s="343"/>
      <c r="T60" s="343"/>
    </row>
    <row r="61" spans="1:25" ht="15.75" thickBot="1">
      <c r="B61" s="344" t="s">
        <v>43</v>
      </c>
      <c r="C61" s="344"/>
      <c r="D61" s="344"/>
      <c r="E61" s="344"/>
      <c r="F61" s="344"/>
      <c r="G61" s="344"/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</row>
    <row r="62" spans="1:25">
      <c r="A62" s="236" t="s">
        <v>36</v>
      </c>
      <c r="B62" s="202"/>
      <c r="C62" s="203"/>
      <c r="D62" s="248">
        <f>SUM(F62,G62,H62)</f>
        <v>0</v>
      </c>
      <c r="E62" s="157"/>
      <c r="F62" s="157"/>
      <c r="G62" s="157"/>
      <c r="H62" s="157"/>
      <c r="I62" s="157"/>
      <c r="J62" s="204"/>
      <c r="K62" s="157"/>
      <c r="L62" s="157"/>
      <c r="M62" s="157"/>
      <c r="N62" s="202"/>
      <c r="O62" s="205"/>
      <c r="P62" s="203"/>
      <c r="Q62" s="202"/>
      <c r="R62" s="205"/>
      <c r="S62" s="203"/>
      <c r="T62" s="202"/>
      <c r="U62" s="189"/>
      <c r="V62" s="191"/>
      <c r="W62" s="191"/>
      <c r="X62" s="237"/>
    </row>
    <row r="63" spans="1:25">
      <c r="A63" s="238" t="s">
        <v>36</v>
      </c>
      <c r="B63" s="202"/>
      <c r="C63" s="203"/>
      <c r="D63" s="248">
        <f>SUM(F63,G63,H63)</f>
        <v>0</v>
      </c>
      <c r="E63" s="157"/>
      <c r="F63" s="157"/>
      <c r="G63" s="157"/>
      <c r="H63" s="157"/>
      <c r="I63" s="157"/>
      <c r="J63" s="204"/>
      <c r="K63" s="157"/>
      <c r="L63" s="157"/>
      <c r="M63" s="157"/>
      <c r="N63" s="202"/>
      <c r="O63" s="205"/>
      <c r="P63" s="203"/>
      <c r="Q63" s="202"/>
      <c r="R63" s="205"/>
      <c r="S63" s="203"/>
      <c r="T63" s="202"/>
      <c r="U63" s="206"/>
      <c r="V63" s="208"/>
      <c r="W63" s="208"/>
      <c r="X63" s="228"/>
    </row>
    <row r="64" spans="1:25">
      <c r="A64" s="238" t="s">
        <v>40</v>
      </c>
      <c r="B64" s="202"/>
      <c r="C64" s="203"/>
      <c r="D64" s="248">
        <f>SUM(F64,G64,H64)</f>
        <v>0</v>
      </c>
      <c r="E64" s="157"/>
      <c r="F64" s="157"/>
      <c r="G64" s="157"/>
      <c r="H64" s="157"/>
      <c r="I64" s="157"/>
      <c r="J64" s="204"/>
      <c r="K64" s="157"/>
      <c r="L64" s="157"/>
      <c r="M64" s="157"/>
      <c r="N64" s="202"/>
      <c r="O64" s="205"/>
      <c r="P64" s="203"/>
      <c r="Q64" s="202"/>
      <c r="R64" s="205"/>
      <c r="S64" s="203"/>
      <c r="T64" s="202"/>
      <c r="U64" s="206"/>
      <c r="V64" s="208"/>
      <c r="W64" s="208"/>
      <c r="X64" s="228"/>
    </row>
    <row r="65" spans="1:24" ht="15.75" thickBot="1">
      <c r="A65" s="239" t="s">
        <v>40</v>
      </c>
      <c r="B65" s="240"/>
      <c r="C65" s="241"/>
      <c r="D65" s="249">
        <f>SUM(F65,G65,H65)</f>
        <v>0</v>
      </c>
      <c r="E65" s="242"/>
      <c r="F65" s="242"/>
      <c r="G65" s="242"/>
      <c r="H65" s="242"/>
      <c r="I65" s="242"/>
      <c r="J65" s="243"/>
      <c r="K65" s="242"/>
      <c r="L65" s="242"/>
      <c r="M65" s="242"/>
      <c r="N65" s="240"/>
      <c r="O65" s="244"/>
      <c r="P65" s="241"/>
      <c r="Q65" s="240"/>
      <c r="R65" s="244"/>
      <c r="S65" s="241"/>
      <c r="T65" s="240"/>
      <c r="U65" s="245"/>
      <c r="V65" s="246"/>
      <c r="W65" s="246"/>
      <c r="X65" s="247"/>
    </row>
  </sheetData>
  <sheetProtection sheet="1" objects="1" scenarios="1" selectLockedCells="1"/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conditionalFormatting sqref="B10:C57 E10:I56 K10:T56 J11 J13 J15 J17 J19 J21 J23 J25 J27 J29 J31 J33 J35 J37 J39 J41 J43 J45 J47 J49 J51 J53 J55 E57:T57 B62:C65 E62:I65 K62:T65">
    <cfRule type="expression" dxfId="574" priority="1054">
      <formula>ISTEXT(B10)</formula>
    </cfRule>
  </conditionalFormatting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4"/>
  <sheetViews>
    <sheetView workbookViewId="0"/>
  </sheetViews>
  <sheetFormatPr defaultRowHeight="15"/>
  <cols>
    <col min="1" max="1" width="10.85546875" style="160" customWidth="1"/>
    <col min="2" max="2" width="5.28515625" style="160" customWidth="1"/>
    <col min="3" max="3" width="5" style="160" customWidth="1"/>
    <col min="4" max="13" width="6" style="160" customWidth="1"/>
    <col min="14" max="14" width="5.140625" style="160" customWidth="1"/>
    <col min="15" max="16" width="8.7109375" style="160" customWidth="1"/>
    <col min="17" max="17" width="8.42578125" style="160" customWidth="1"/>
    <col min="18" max="18" width="8.7109375" style="160" customWidth="1"/>
    <col min="19" max="16384" width="9.140625" style="160"/>
  </cols>
  <sheetData>
    <row r="1" spans="1:19" ht="9.75" customHeight="1">
      <c r="A1" s="160" t="s">
        <v>107</v>
      </c>
      <c r="B1" s="352" t="s">
        <v>19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254"/>
      <c r="R1" s="254"/>
    </row>
    <row r="2" spans="1:19" ht="17.25" customHeight="1">
      <c r="A2" s="254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254"/>
      <c r="R2" s="254"/>
    </row>
    <row r="3" spans="1:19" ht="18.75">
      <c r="B3" s="353" t="str">
        <f>'Inf Conc.'!C3</f>
        <v>Pinole-Hercules Water Pollution Control Plant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255"/>
    </row>
    <row r="4" spans="1:19" ht="18.75">
      <c r="B4" s="353" t="str">
        <f>'Inf Conc.'!C4</f>
        <v>Kimberly Odom 510-741-3858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255"/>
    </row>
    <row r="5" spans="1:19" ht="8.25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R5" s="254"/>
    </row>
    <row r="6" spans="1:19" ht="27" customHeight="1" thickBot="1">
      <c r="B6" s="351" t="s">
        <v>75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256"/>
      <c r="R6" s="256"/>
    </row>
    <row r="7" spans="1:19" ht="45">
      <c r="A7" s="166" t="s">
        <v>0</v>
      </c>
      <c r="B7" s="345" t="s">
        <v>16</v>
      </c>
      <c r="C7" s="346"/>
      <c r="D7" s="167" t="s">
        <v>6</v>
      </c>
      <c r="E7" s="168" t="s">
        <v>4</v>
      </c>
      <c r="F7" s="168" t="s">
        <v>5</v>
      </c>
      <c r="G7" s="168" t="s">
        <v>1</v>
      </c>
      <c r="H7" s="168" t="s">
        <v>2</v>
      </c>
      <c r="I7" s="168" t="s">
        <v>3</v>
      </c>
      <c r="J7" s="168" t="s">
        <v>7</v>
      </c>
      <c r="K7" s="168" t="s">
        <v>8</v>
      </c>
      <c r="L7" s="168" t="s">
        <v>59</v>
      </c>
      <c r="M7" s="169" t="s">
        <v>53</v>
      </c>
      <c r="N7" s="257" t="s">
        <v>10</v>
      </c>
      <c r="O7" s="258" t="s">
        <v>47</v>
      </c>
      <c r="P7" s="258" t="s">
        <v>90</v>
      </c>
      <c r="Q7" s="258" t="s">
        <v>46</v>
      </c>
      <c r="R7" s="258" t="s">
        <v>92</v>
      </c>
      <c r="S7" s="161"/>
    </row>
    <row r="8" spans="1:19" ht="35.25" thickBot="1">
      <c r="A8" s="173" t="s">
        <v>82</v>
      </c>
      <c r="B8" s="174" t="s">
        <v>17</v>
      </c>
      <c r="C8" s="175" t="s">
        <v>11</v>
      </c>
      <c r="D8" s="259"/>
      <c r="E8" s="177"/>
      <c r="F8" s="177"/>
      <c r="G8" s="177"/>
      <c r="H8" s="177"/>
      <c r="I8" s="177"/>
      <c r="J8" s="177"/>
      <c r="K8" s="177"/>
      <c r="L8" s="177"/>
      <c r="M8" s="260" t="s">
        <v>74</v>
      </c>
      <c r="N8" s="261"/>
      <c r="O8" s="262" t="s">
        <v>22</v>
      </c>
      <c r="P8" s="262" t="s">
        <v>22</v>
      </c>
      <c r="Q8" s="262" t="s">
        <v>50</v>
      </c>
      <c r="R8" s="262" t="s">
        <v>91</v>
      </c>
      <c r="S8" s="161"/>
    </row>
    <row r="9" spans="1:19">
      <c r="A9" s="184">
        <v>41091</v>
      </c>
      <c r="B9" s="250">
        <f>'Eff Conc.'!B10</f>
        <v>0</v>
      </c>
      <c r="C9" s="294">
        <f>'Eff Conc.'!C10</f>
        <v>0</v>
      </c>
      <c r="D9" s="250">
        <f>'Eff Conc.'!D10*B9*3.78</f>
        <v>0</v>
      </c>
      <c r="E9" s="250">
        <f>'Eff Conc.'!E10*B9*3.78</f>
        <v>0</v>
      </c>
      <c r="F9" s="250">
        <f>'Eff Conc.'!F10*B9*3.78</f>
        <v>0</v>
      </c>
      <c r="G9" s="250">
        <f>'Eff Conc.'!G10*B9*3.78</f>
        <v>0</v>
      </c>
      <c r="H9" s="250">
        <f>'Eff Conc.'!H10*B9*3.78</f>
        <v>0</v>
      </c>
      <c r="I9" s="250">
        <f>'Eff Conc.'!I10*B9*3.78</f>
        <v>0</v>
      </c>
      <c r="J9" s="295">
        <f>'Eff Conc.'!J10*B9*3.78</f>
        <v>0</v>
      </c>
      <c r="K9" s="250">
        <f>'Eff Conc.'!K10*B9*3.78</f>
        <v>0</v>
      </c>
      <c r="L9" s="250">
        <f>'Eff Conc.'!L10*B9*3.78</f>
        <v>0</v>
      </c>
      <c r="M9" s="250">
        <f>'Eff Conc.'!M10*C9*3.78</f>
        <v>0</v>
      </c>
      <c r="N9" s="296">
        <f>'Eff Conc.'!T10*B9*3.78</f>
        <v>0</v>
      </c>
      <c r="O9" s="263">
        <f>SUM('Inf Loads'!$F$6,'Inf Loads'!$H$6,'Inf Loads'!$I$6)-SUM(E9,G9,H9)</f>
        <v>625.31406000000004</v>
      </c>
      <c r="P9" s="264">
        <f>((SUM('Inf Loads'!$F$6,'Inf Loads'!$H$6,'Inf Loads'!$I$6))-(SUM(E9,G9,H9)))/(SUM('Inf Loads'!$F$6,'Inf Loads'!$H$6,'Inf Loads'!$I$6))</f>
        <v>1</v>
      </c>
      <c r="Q9" s="265">
        <f>'Inf Loads'!$L$6-K9</f>
        <v>56.665979999999998</v>
      </c>
      <c r="R9" s="266">
        <f>('Inf Loads'!$L$6-K9)/('Inf Loads'!$L$6)</f>
        <v>1</v>
      </c>
    </row>
    <row r="10" spans="1:19">
      <c r="A10" s="193">
        <v>41105</v>
      </c>
      <c r="B10" s="251">
        <f>'Eff Conc.'!B11</f>
        <v>2.87</v>
      </c>
      <c r="C10" s="297">
        <f>'Eff Conc.'!C11</f>
        <v>4.08</v>
      </c>
      <c r="D10" s="251">
        <f>'Eff Conc.'!D11*B10*3.78</f>
        <v>392.71931999999998</v>
      </c>
      <c r="E10" s="251">
        <f>'Eff Conc.'!E11*B10*3.78</f>
        <v>379.70099999999996</v>
      </c>
      <c r="F10" s="251">
        <f>'Eff Conc.'!F11*B10*3.78</f>
        <v>358.00380000000001</v>
      </c>
      <c r="G10" s="251">
        <f>'Eff Conc.'!G11*B10*3.78</f>
        <v>34.715520000000005</v>
      </c>
      <c r="H10" s="251">
        <f>'Eff Conc.'!H11*B10*3.78</f>
        <v>0</v>
      </c>
      <c r="I10" s="251">
        <f>'Eff Conc.'!I11*B10*3.78</f>
        <v>347.15519999999998</v>
      </c>
      <c r="J10" s="251">
        <f>'Eff Conc.'!J11*B10*3.78</f>
        <v>0</v>
      </c>
      <c r="K10" s="251">
        <f>'Eff Conc.'!K11*B10*3.78</f>
        <v>42.309539999999998</v>
      </c>
      <c r="L10" s="251">
        <f>'Eff Conc.'!L11*B10*3.78</f>
        <v>36.885240000000003</v>
      </c>
      <c r="M10" s="251">
        <f>'Eff Conc.'!M11*C10*3.78</f>
        <v>61.689599999999999</v>
      </c>
      <c r="N10" s="298">
        <f>'Eff Conc.'!T11*B10*3.78</f>
        <v>216.97200000000001</v>
      </c>
      <c r="O10" s="267"/>
      <c r="P10" s="268">
        <f>((SUM('Inf Loads'!$F$6,'Inf Loads'!$H$6,'Inf Loads'!$I$6))-(SUM(E10,G10,H10)))/(SUM('Inf Loads'!$F$6,'Inf Loads'!$H$6,'Inf Loads'!$I$6))</f>
        <v>0.33726658888815014</v>
      </c>
      <c r="Q10" s="269"/>
      <c r="R10" s="268">
        <f>('Inf Loads'!$L$6-K10)/('Inf Loads'!$L$6)</f>
        <v>0.25335201120672401</v>
      </c>
    </row>
    <row r="11" spans="1:19">
      <c r="A11" s="201">
        <v>41122</v>
      </c>
      <c r="B11" s="248">
        <f>'Eff Conc.'!B12</f>
        <v>0</v>
      </c>
      <c r="C11" s="299">
        <f>'Eff Conc.'!C12</f>
        <v>0</v>
      </c>
      <c r="D11" s="248">
        <f>'Eff Conc.'!D12*B11*3.78</f>
        <v>0</v>
      </c>
      <c r="E11" s="248">
        <f>'Eff Conc.'!E12*B11*3.78</f>
        <v>0</v>
      </c>
      <c r="F11" s="248">
        <f>'Eff Conc.'!F12*B11*3.78</f>
        <v>0</v>
      </c>
      <c r="G11" s="248">
        <f>'Eff Conc.'!G12*B11*3.78</f>
        <v>0</v>
      </c>
      <c r="H11" s="248">
        <f>'Eff Conc.'!H12*B11*3.78</f>
        <v>0</v>
      </c>
      <c r="I11" s="248">
        <f>'Eff Conc.'!I12*B11*3.78</f>
        <v>0</v>
      </c>
      <c r="J11" s="300">
        <f>'Eff Conc.'!J12*B11*3.78</f>
        <v>0</v>
      </c>
      <c r="K11" s="248">
        <f>'Eff Conc.'!K12*B11*3.78</f>
        <v>0</v>
      </c>
      <c r="L11" s="248">
        <f>'Eff Conc.'!L12*B11*3.78</f>
        <v>0</v>
      </c>
      <c r="M11" s="248">
        <f>'Eff Conc.'!M12*C11*3.78</f>
        <v>0</v>
      </c>
      <c r="N11" s="301">
        <f>'Eff Conc.'!T12*B11*3.78</f>
        <v>0</v>
      </c>
      <c r="O11" s="270"/>
      <c r="P11" s="271">
        <f>((SUM('Inf Loads'!$F$6,'Inf Loads'!$H$6,'Inf Loads'!$I$6))-(SUM(E11,G11,H11)))/(SUM('Inf Loads'!$F$6,'Inf Loads'!$H$6,'Inf Loads'!$I$6))</f>
        <v>1</v>
      </c>
      <c r="Q11" s="272"/>
      <c r="R11" s="273">
        <f>('Inf Loads'!$L$6-K11)/('Inf Loads'!$L$6)</f>
        <v>1</v>
      </c>
    </row>
    <row r="12" spans="1:19">
      <c r="A12" s="193">
        <v>41136</v>
      </c>
      <c r="B12" s="251">
        <f>'Eff Conc.'!B13</f>
        <v>2.83</v>
      </c>
      <c r="C12" s="297">
        <f>'Eff Conc.'!C13</f>
        <v>3.91</v>
      </c>
      <c r="D12" s="251">
        <f>'Eff Conc.'!D13*B12*3.78</f>
        <v>407.57094000000001</v>
      </c>
      <c r="E12" s="251">
        <f>'Eff Conc.'!E13*B12*3.78</f>
        <v>310.22460000000001</v>
      </c>
      <c r="F12" s="251">
        <f>'Eff Conc.'!F13*B12*3.78</f>
        <v>310.22460000000001</v>
      </c>
      <c r="G12" s="251">
        <f>'Eff Conc.'!G13*B12*3.78</f>
        <v>75.951539999999994</v>
      </c>
      <c r="H12" s="251">
        <f>'Eff Conc.'!H13*B12*3.78</f>
        <v>21.3948</v>
      </c>
      <c r="I12" s="251">
        <f>'Eff Conc.'!I13*B12*3.78</f>
        <v>288.82979999999998</v>
      </c>
      <c r="J12" s="251">
        <f>'Eff Conc.'!J13*B12*3.78</f>
        <v>0</v>
      </c>
      <c r="K12" s="251">
        <f>'Eff Conc.'!K13*B12*3.78</f>
        <v>38.510640000000002</v>
      </c>
      <c r="L12" s="251">
        <f>'Eff Conc.'!L13*B12*3.78</f>
        <v>37.440899999999999</v>
      </c>
      <c r="M12" s="251">
        <f>'Eff Conc.'!M13*C12*3.78</f>
        <v>48.773339999999997</v>
      </c>
      <c r="N12" s="298">
        <f>'Eff Conc.'!T13*B12*3.78</f>
        <v>80.230500000000006</v>
      </c>
      <c r="O12" s="267"/>
      <c r="P12" s="268">
        <f>((SUM('Inf Loads'!$F$6,'Inf Loads'!$H$6,'Inf Loads'!$I$6))-(SUM(E12,G12,H12)))/(SUM('Inf Loads'!$F$6,'Inf Loads'!$H$6,'Inf Loads'!$I$6))</f>
        <v>0.34821401584989153</v>
      </c>
      <c r="Q12" s="269"/>
      <c r="R12" s="268">
        <f>('Inf Loads'!$L$6-K12)/('Inf Loads'!$L$6)</f>
        <v>0.32039223534120465</v>
      </c>
    </row>
    <row r="13" spans="1:19">
      <c r="A13" s="201">
        <v>41153</v>
      </c>
      <c r="B13" s="248">
        <f>'Eff Conc.'!B14</f>
        <v>0</v>
      </c>
      <c r="C13" s="299">
        <f>'Eff Conc.'!C14</f>
        <v>0</v>
      </c>
      <c r="D13" s="248">
        <f>'Eff Conc.'!D14*B13*3.78</f>
        <v>0</v>
      </c>
      <c r="E13" s="248">
        <f>'Eff Conc.'!E14*B13*3.78</f>
        <v>0</v>
      </c>
      <c r="F13" s="248">
        <f>'Eff Conc.'!F14*B13*3.78</f>
        <v>0</v>
      </c>
      <c r="G13" s="248">
        <f>'Eff Conc.'!G14*B13*3.78</f>
        <v>0</v>
      </c>
      <c r="H13" s="248">
        <f>'Eff Conc.'!H14*B13*3.78</f>
        <v>0</v>
      </c>
      <c r="I13" s="248">
        <f>'Eff Conc.'!I14*B13*3.78</f>
        <v>0</v>
      </c>
      <c r="J13" s="300">
        <f>'Eff Conc.'!J14*B13*3.78</f>
        <v>0</v>
      </c>
      <c r="K13" s="248">
        <f>'Eff Conc.'!K14*B13*3.78</f>
        <v>0</v>
      </c>
      <c r="L13" s="248">
        <f>'Eff Conc.'!L14*B13*3.78</f>
        <v>0</v>
      </c>
      <c r="M13" s="248">
        <f>'Eff Conc.'!M14*C13*3.78</f>
        <v>0</v>
      </c>
      <c r="N13" s="301">
        <f>'Eff Conc.'!T14*B13*3.78</f>
        <v>0</v>
      </c>
      <c r="O13" s="270"/>
      <c r="P13" s="271">
        <f>((SUM('Inf Loads'!$F$6,'Inf Loads'!$H$6,'Inf Loads'!$I$6))-(SUM(E13,G13,H13)))/(SUM('Inf Loads'!$F$6,'Inf Loads'!$H$6,'Inf Loads'!$I$6))</f>
        <v>1</v>
      </c>
      <c r="Q13" s="272"/>
      <c r="R13" s="273">
        <f>('Inf Loads'!$L$6-K13)/('Inf Loads'!$L$6)</f>
        <v>1</v>
      </c>
    </row>
    <row r="14" spans="1:19">
      <c r="A14" s="210">
        <v>41167</v>
      </c>
      <c r="B14" s="253">
        <f>'Eff Conc.'!B15</f>
        <v>2.84</v>
      </c>
      <c r="C14" s="302">
        <f>'Eff Conc.'!C15</f>
        <v>4.75</v>
      </c>
      <c r="D14" s="253">
        <f>'Eff Conc.'!D15*B14*3.78</f>
        <v>477.71639999999996</v>
      </c>
      <c r="E14" s="253">
        <f>'Eff Conc.'!E15*B14*3.78</f>
        <v>354.26159999999999</v>
      </c>
      <c r="F14" s="253">
        <f>'Eff Conc.'!F15*B14*3.78</f>
        <v>343.52639999999997</v>
      </c>
      <c r="G14" s="253">
        <f>'Eff Conc.'!G15*B14*3.78</f>
        <v>101.98439999999998</v>
      </c>
      <c r="H14" s="253">
        <f>'Eff Conc.'!H15*B14*3.78</f>
        <v>32.205599999999997</v>
      </c>
      <c r="I14" s="253">
        <f>'Eff Conc.'!I15*B14*3.78</f>
        <v>322.05599999999993</v>
      </c>
      <c r="J14" s="253">
        <f>'Eff Conc.'!J15*B14*3.78</f>
        <v>0</v>
      </c>
      <c r="K14" s="253">
        <f>'Eff Conc.'!K15*B14*3.78</f>
        <v>45.087839999999993</v>
      </c>
      <c r="L14" s="253">
        <f>'Eff Conc.'!L15*B14*3.78</f>
        <v>44.014319999999991</v>
      </c>
      <c r="M14" s="253">
        <f>'Eff Conc.'!M15*C14*3.78</f>
        <v>66.433499999999995</v>
      </c>
      <c r="N14" s="303">
        <f>'Eff Conc.'!T15*B14*3.78</f>
        <v>107.35199999999999</v>
      </c>
      <c r="O14" s="274"/>
      <c r="P14" s="275">
        <f>((SUM('Inf Loads'!$F$6,'Inf Loads'!$H$6,'Inf Loads'!$I$6))-(SUM(E14,G14,H14)))/(SUM('Inf Loads'!$F$6,'Inf Loads'!$H$6,'Inf Loads'!$I$6))</f>
        <v>0.21886995472323148</v>
      </c>
      <c r="Q14" s="274"/>
      <c r="R14" s="275">
        <f>('Inf Loads'!$L$6-K14)/('Inf Loads'!$L$6)</f>
        <v>0.20432259355613377</v>
      </c>
      <c r="S14" s="212" t="s">
        <v>30</v>
      </c>
    </row>
    <row r="15" spans="1:19">
      <c r="A15" s="201">
        <v>41183</v>
      </c>
      <c r="B15" s="248">
        <f>'Eff Conc.'!B16</f>
        <v>0</v>
      </c>
      <c r="C15" s="299">
        <f>'Eff Conc.'!C16</f>
        <v>0</v>
      </c>
      <c r="D15" s="248">
        <f>'Eff Conc.'!D16*B15*3.78</f>
        <v>0</v>
      </c>
      <c r="E15" s="248">
        <f>'Eff Conc.'!E16*B15*3.78</f>
        <v>0</v>
      </c>
      <c r="F15" s="248">
        <f>'Eff Conc.'!F16*B15*3.78</f>
        <v>0</v>
      </c>
      <c r="G15" s="248">
        <f>'Eff Conc.'!G16*B15*3.78</f>
        <v>0</v>
      </c>
      <c r="H15" s="248">
        <f>'Eff Conc.'!H16*B15*3.78</f>
        <v>0</v>
      </c>
      <c r="I15" s="248">
        <f>'Eff Conc.'!I16*B15*3.78</f>
        <v>0</v>
      </c>
      <c r="J15" s="300">
        <f>'Eff Conc.'!J16*B15*3.78</f>
        <v>0</v>
      </c>
      <c r="K15" s="248">
        <f>'Eff Conc.'!K16*B15*3.78</f>
        <v>0</v>
      </c>
      <c r="L15" s="248">
        <f>'Eff Conc.'!L16*B15*3.78</f>
        <v>0</v>
      </c>
      <c r="M15" s="248">
        <f>'Eff Conc.'!M16*C15*3.78</f>
        <v>0</v>
      </c>
      <c r="N15" s="301">
        <f>'Eff Conc.'!T16*B15*3.78</f>
        <v>0</v>
      </c>
      <c r="O15" s="270"/>
      <c r="P15" s="270"/>
      <c r="Q15" s="272"/>
      <c r="R15" s="272"/>
    </row>
    <row r="16" spans="1:19">
      <c r="A16" s="193">
        <v>41197</v>
      </c>
      <c r="B16" s="251">
        <f>'Eff Conc.'!B17</f>
        <v>2.85</v>
      </c>
      <c r="C16" s="297">
        <f>'Eff Conc.'!C17</f>
        <v>4.43</v>
      </c>
      <c r="D16" s="251">
        <f>'Eff Conc.'!D17*B16*3.78</f>
        <v>290.87099999999998</v>
      </c>
      <c r="E16" s="251">
        <f>'Eff Conc.'!E17*B16*3.78</f>
        <v>247.77899999999997</v>
      </c>
      <c r="F16" s="251">
        <f>'Eff Conc.'!F17*B16*3.78</f>
        <v>237.006</v>
      </c>
      <c r="G16" s="251">
        <f>'Eff Conc.'!G17*B16*3.78</f>
        <v>53.864999999999995</v>
      </c>
      <c r="H16" s="251">
        <f>'Eff Conc.'!H17*B16*3.78</f>
        <v>0</v>
      </c>
      <c r="I16" s="251">
        <f>'Eff Conc.'!I17*B16*3.78</f>
        <v>226.233</v>
      </c>
      <c r="J16" s="251">
        <f>'Eff Conc.'!J17*B16*3.78</f>
        <v>0</v>
      </c>
      <c r="K16" s="251">
        <f>'Eff Conc.'!K17*B16*3.78</f>
        <v>35.550899999999999</v>
      </c>
      <c r="L16" s="251">
        <f>'Eff Conc.'!L17*B16*3.78</f>
        <v>34.473600000000005</v>
      </c>
      <c r="M16" s="251">
        <f>'Eff Conc.'!M17*C16*3.78</f>
        <v>50.236199999999997</v>
      </c>
      <c r="N16" s="298">
        <f>'Eff Conc.'!T17*B16*3.78</f>
        <v>166.98150000000001</v>
      </c>
      <c r="O16" s="267"/>
      <c r="P16" s="267"/>
      <c r="Q16" s="269"/>
      <c r="R16" s="269"/>
    </row>
    <row r="17" spans="1:19">
      <c r="A17" s="201">
        <v>41214</v>
      </c>
      <c r="B17" s="248">
        <f>'Eff Conc.'!B18</f>
        <v>0</v>
      </c>
      <c r="C17" s="299">
        <f>'Eff Conc.'!C18</f>
        <v>0</v>
      </c>
      <c r="D17" s="248">
        <f>'Eff Conc.'!D18*B17*3.78</f>
        <v>0</v>
      </c>
      <c r="E17" s="248">
        <f>'Eff Conc.'!E18*B17*3.78</f>
        <v>0</v>
      </c>
      <c r="F17" s="248">
        <f>'Eff Conc.'!F18*B17*3.78</f>
        <v>0</v>
      </c>
      <c r="G17" s="248">
        <f>'Eff Conc.'!G18*B17*3.78</f>
        <v>0</v>
      </c>
      <c r="H17" s="248">
        <f>'Eff Conc.'!H18*B17*3.78</f>
        <v>0</v>
      </c>
      <c r="I17" s="248">
        <f>'Eff Conc.'!I18*B17*3.78</f>
        <v>0</v>
      </c>
      <c r="J17" s="300">
        <f>'Eff Conc.'!J18*B17*3.78</f>
        <v>0</v>
      </c>
      <c r="K17" s="248">
        <f>'Eff Conc.'!K18*B17*3.78</f>
        <v>0</v>
      </c>
      <c r="L17" s="248">
        <f>'Eff Conc.'!L18*B17*3.78</f>
        <v>0</v>
      </c>
      <c r="M17" s="248">
        <f>'Eff Conc.'!M18*C17*3.78</f>
        <v>0</v>
      </c>
      <c r="N17" s="301">
        <f>'Eff Conc.'!T18*B17*3.78</f>
        <v>0</v>
      </c>
      <c r="O17" s="270"/>
      <c r="P17" s="270"/>
      <c r="Q17" s="272"/>
      <c r="R17" s="272"/>
    </row>
    <row r="18" spans="1:19">
      <c r="A18" s="193">
        <v>41228</v>
      </c>
      <c r="B18" s="251">
        <f>'Eff Conc.'!B19</f>
        <v>2.63</v>
      </c>
      <c r="C18" s="297">
        <f>'Eff Conc.'!C19</f>
        <v>4.4000000000000004</v>
      </c>
      <c r="D18" s="251">
        <f>'Eff Conc.'!D19*B18*3.78</f>
        <v>263.44709999999998</v>
      </c>
      <c r="E18" s="251">
        <f>'Eff Conc.'!E19*B18*3.78</f>
        <v>149.12099999999998</v>
      </c>
      <c r="F18" s="251">
        <f>'Eff Conc.'!F19*B18*3.78</f>
        <v>139.17959999999999</v>
      </c>
      <c r="G18" s="251">
        <f>'Eff Conc.'!G19*B18*3.78</f>
        <v>94.443299999999994</v>
      </c>
      <c r="H18" s="251">
        <f>'Eff Conc.'!H19*B18*3.78</f>
        <v>29.824199999999998</v>
      </c>
      <c r="I18" s="251">
        <f>'Eff Conc.'!I19*B18*3.78</f>
        <v>129.23819999999998</v>
      </c>
      <c r="J18" s="251">
        <f>'Eff Conc.'!J19*B18*3.78</f>
        <v>0</v>
      </c>
      <c r="K18" s="251">
        <f>'Eff Conc.'!K19*B18*3.78</f>
        <v>34.794899999999998</v>
      </c>
      <c r="L18" s="251">
        <f>'Eff Conc.'!L19*B18*3.78</f>
        <v>33.800759999999997</v>
      </c>
      <c r="M18" s="251">
        <f>'Eff Conc.'!M19*C18*3.78</f>
        <v>51.559200000000004</v>
      </c>
      <c r="N18" s="298">
        <f>'Eff Conc.'!T19*B18*3.78</f>
        <v>84.501899999999992</v>
      </c>
      <c r="O18" s="267"/>
      <c r="P18" s="267"/>
      <c r="Q18" s="269"/>
      <c r="R18" s="269"/>
    </row>
    <row r="19" spans="1:19">
      <c r="A19" s="201">
        <v>41244</v>
      </c>
      <c r="B19" s="248">
        <f>'Eff Conc.'!B20</f>
        <v>0</v>
      </c>
      <c r="C19" s="299">
        <f>'Eff Conc.'!C20</f>
        <v>0</v>
      </c>
      <c r="D19" s="248">
        <f>'Eff Conc.'!D20*B19*3.78</f>
        <v>0</v>
      </c>
      <c r="E19" s="248">
        <f>'Eff Conc.'!E20*B19*3.78</f>
        <v>0</v>
      </c>
      <c r="F19" s="248">
        <f>'Eff Conc.'!F20*B19*3.78</f>
        <v>0</v>
      </c>
      <c r="G19" s="248">
        <f>'Eff Conc.'!G20*B19*3.78</f>
        <v>0</v>
      </c>
      <c r="H19" s="248">
        <f>'Eff Conc.'!H20*B19*3.78</f>
        <v>0</v>
      </c>
      <c r="I19" s="248">
        <f>'Eff Conc.'!I20*B19*3.78</f>
        <v>0</v>
      </c>
      <c r="J19" s="300">
        <f>'Eff Conc.'!J20*B19*3.78</f>
        <v>0</v>
      </c>
      <c r="K19" s="248">
        <f>'Eff Conc.'!K20*B19*3.78</f>
        <v>0</v>
      </c>
      <c r="L19" s="248">
        <f>'Eff Conc.'!L20*B19*3.78</f>
        <v>0</v>
      </c>
      <c r="M19" s="248">
        <f>'Eff Conc.'!M20*C19*3.78</f>
        <v>0</v>
      </c>
      <c r="N19" s="301">
        <f>'Eff Conc.'!T20*B19*3.78</f>
        <v>0</v>
      </c>
      <c r="O19" s="270"/>
      <c r="P19" s="270"/>
      <c r="Q19" s="272"/>
      <c r="R19" s="272"/>
    </row>
    <row r="20" spans="1:19">
      <c r="A20" s="210">
        <v>41258</v>
      </c>
      <c r="B20" s="253">
        <f>'Eff Conc.'!B21</f>
        <v>2.73</v>
      </c>
      <c r="C20" s="302">
        <f>'Eff Conc.'!C21</f>
        <v>4.4000000000000004</v>
      </c>
      <c r="D20" s="253">
        <f>'Eff Conc.'!D21*B20*3.78</f>
        <v>358.08318000000003</v>
      </c>
      <c r="E20" s="253">
        <f>'Eff Conc.'!E21*B20*3.78</f>
        <v>185.7492</v>
      </c>
      <c r="F20" s="253">
        <f>'Eff Conc.'!F21*B20*3.78</f>
        <v>257.98500000000001</v>
      </c>
      <c r="G20" s="253">
        <f>'Eff Conc.'!G21*B20*3.78</f>
        <v>79.459379999999996</v>
      </c>
      <c r="H20" s="253">
        <f>'Eff Conc.'!H21*B20*3.78</f>
        <v>20.6388</v>
      </c>
      <c r="I20" s="253">
        <f>'Eff Conc.'!I21*B20*3.78</f>
        <v>144.4716</v>
      </c>
      <c r="J20" s="253">
        <f>'Eff Conc.'!J21*B20*3.78</f>
        <v>0</v>
      </c>
      <c r="K20" s="253">
        <f>'Eff Conc.'!K21*B20*3.78</f>
        <v>16.511040000000001</v>
      </c>
      <c r="L20" s="253">
        <f>'Eff Conc.'!L21*B20*3.78</f>
        <v>24.766559999999998</v>
      </c>
      <c r="M20" s="253">
        <f>'Eff Conc.'!M21*C20*3.78</f>
        <v>36.590400000000002</v>
      </c>
      <c r="N20" s="303">
        <f>'Eff Conc.'!T21*B20*3.78</f>
        <v>190.90889999999999</v>
      </c>
      <c r="O20" s="276"/>
      <c r="P20" s="276"/>
      <c r="Q20" s="274"/>
      <c r="R20" s="274"/>
      <c r="S20" s="212" t="s">
        <v>29</v>
      </c>
    </row>
    <row r="21" spans="1:19">
      <c r="A21" s="201">
        <v>41275</v>
      </c>
      <c r="B21" s="248">
        <f>'Eff Conc.'!B22</f>
        <v>0</v>
      </c>
      <c r="C21" s="299">
        <f>'Eff Conc.'!C22</f>
        <v>0</v>
      </c>
      <c r="D21" s="248">
        <f>'Eff Conc.'!D22*B21*3.78</f>
        <v>0</v>
      </c>
      <c r="E21" s="248">
        <f>'Eff Conc.'!E22*B21*3.78</f>
        <v>0</v>
      </c>
      <c r="F21" s="248">
        <f>'Eff Conc.'!F22*B21*3.78</f>
        <v>0</v>
      </c>
      <c r="G21" s="248">
        <f>'Eff Conc.'!G22*B21*3.78</f>
        <v>0</v>
      </c>
      <c r="H21" s="248">
        <f>'Eff Conc.'!H22*B21*3.78</f>
        <v>0</v>
      </c>
      <c r="I21" s="248">
        <f>'Eff Conc.'!I22*B21*3.78</f>
        <v>0</v>
      </c>
      <c r="J21" s="300">
        <f>'Eff Conc.'!J22*B21*3.78</f>
        <v>0</v>
      </c>
      <c r="K21" s="248">
        <f>'Eff Conc.'!K22*B21*3.78</f>
        <v>0</v>
      </c>
      <c r="L21" s="248">
        <f>'Eff Conc.'!L22*B21*3.78</f>
        <v>0</v>
      </c>
      <c r="M21" s="248">
        <f>'Eff Conc.'!M22*C21*3.78</f>
        <v>0</v>
      </c>
      <c r="N21" s="301">
        <f>'Eff Conc.'!T22*B21*3.78</f>
        <v>0</v>
      </c>
      <c r="O21" s="270"/>
      <c r="P21" s="270"/>
      <c r="Q21" s="272"/>
      <c r="R21" s="272"/>
    </row>
    <row r="22" spans="1:19">
      <c r="A22" s="193">
        <v>41289</v>
      </c>
      <c r="B22" s="251">
        <f>'Eff Conc.'!B23</f>
        <v>0</v>
      </c>
      <c r="C22" s="297">
        <f>'Eff Conc.'!C23</f>
        <v>0</v>
      </c>
      <c r="D22" s="251">
        <f>'Eff Conc.'!D23*B22*3.78</f>
        <v>0</v>
      </c>
      <c r="E22" s="251">
        <f>'Eff Conc.'!E23*B22*3.78</f>
        <v>0</v>
      </c>
      <c r="F22" s="251">
        <f>'Eff Conc.'!F23*B22*3.78</f>
        <v>0</v>
      </c>
      <c r="G22" s="251">
        <f>'Eff Conc.'!G23*B22*3.78</f>
        <v>0</v>
      </c>
      <c r="H22" s="251">
        <f>'Eff Conc.'!H23*B22*3.78</f>
        <v>0</v>
      </c>
      <c r="I22" s="251">
        <f>'Eff Conc.'!I23*B22*3.78</f>
        <v>0</v>
      </c>
      <c r="J22" s="251">
        <f>'Eff Conc.'!J23*B22*3.78</f>
        <v>0</v>
      </c>
      <c r="K22" s="251">
        <f>'Eff Conc.'!K23*B22*3.78</f>
        <v>0</v>
      </c>
      <c r="L22" s="251">
        <f>'Eff Conc.'!L23*B22*3.78</f>
        <v>0</v>
      </c>
      <c r="M22" s="251">
        <f>'Eff Conc.'!M23*C22*3.78</f>
        <v>0</v>
      </c>
      <c r="N22" s="298">
        <f>'Eff Conc.'!T23*B22*3.78</f>
        <v>0</v>
      </c>
      <c r="O22" s="267"/>
      <c r="P22" s="267"/>
      <c r="Q22" s="269"/>
      <c r="R22" s="269"/>
    </row>
    <row r="23" spans="1:19">
      <c r="A23" s="201">
        <v>41306</v>
      </c>
      <c r="B23" s="248">
        <f>'Eff Conc.'!B24</f>
        <v>0</v>
      </c>
      <c r="C23" s="299">
        <f>'Eff Conc.'!C24</f>
        <v>0</v>
      </c>
      <c r="D23" s="248">
        <f>'Eff Conc.'!D24*B23*3.78</f>
        <v>0</v>
      </c>
      <c r="E23" s="248">
        <f>'Eff Conc.'!E24*B23*3.78</f>
        <v>0</v>
      </c>
      <c r="F23" s="248">
        <f>'Eff Conc.'!F24*B23*3.78</f>
        <v>0</v>
      </c>
      <c r="G23" s="248">
        <f>'Eff Conc.'!G24*B23*3.78</f>
        <v>0</v>
      </c>
      <c r="H23" s="248">
        <f>'Eff Conc.'!H24*B23*3.78</f>
        <v>0</v>
      </c>
      <c r="I23" s="248">
        <f>'Eff Conc.'!I24*B23*3.78</f>
        <v>0</v>
      </c>
      <c r="J23" s="300">
        <f>'Eff Conc.'!J24*B23*3.78</f>
        <v>0</v>
      </c>
      <c r="K23" s="248">
        <f>'Eff Conc.'!K24*B23*3.78</f>
        <v>0</v>
      </c>
      <c r="L23" s="248">
        <f>'Eff Conc.'!L24*B23*3.78</f>
        <v>0</v>
      </c>
      <c r="M23" s="248">
        <f>'Eff Conc.'!M24*C23*3.78</f>
        <v>0</v>
      </c>
      <c r="N23" s="301">
        <f>'Eff Conc.'!T24*B23*3.78</f>
        <v>0</v>
      </c>
      <c r="O23" s="270"/>
      <c r="P23" s="270"/>
      <c r="Q23" s="272"/>
      <c r="R23" s="272"/>
    </row>
    <row r="24" spans="1:19">
      <c r="A24" s="193">
        <v>41320</v>
      </c>
      <c r="B24" s="251">
        <f>'Eff Conc.'!B25</f>
        <v>0</v>
      </c>
      <c r="C24" s="297">
        <f>'Eff Conc.'!C25</f>
        <v>0</v>
      </c>
      <c r="D24" s="251">
        <f>'Eff Conc.'!D25*B24*3.78</f>
        <v>0</v>
      </c>
      <c r="E24" s="251">
        <f>'Eff Conc.'!E25*B24*3.78</f>
        <v>0</v>
      </c>
      <c r="F24" s="251">
        <f>'Eff Conc.'!F25*B24*3.78</f>
        <v>0</v>
      </c>
      <c r="G24" s="251">
        <f>'Eff Conc.'!G25*B24*3.78</f>
        <v>0</v>
      </c>
      <c r="H24" s="251">
        <f>'Eff Conc.'!H25*B24*3.78</f>
        <v>0</v>
      </c>
      <c r="I24" s="251">
        <f>'Eff Conc.'!I25*B24*3.78</f>
        <v>0</v>
      </c>
      <c r="J24" s="251">
        <f>'Eff Conc.'!J25*B24*3.78</f>
        <v>0</v>
      </c>
      <c r="K24" s="251">
        <f>'Eff Conc.'!K25*B24*3.78</f>
        <v>0</v>
      </c>
      <c r="L24" s="251">
        <f>'Eff Conc.'!L25*B24*3.78</f>
        <v>0</v>
      </c>
      <c r="M24" s="251">
        <f>'Eff Conc.'!M25*C24*3.78</f>
        <v>0</v>
      </c>
      <c r="N24" s="298">
        <f>'Eff Conc.'!T25*B24*3.78</f>
        <v>0</v>
      </c>
      <c r="O24" s="267"/>
      <c r="P24" s="267"/>
      <c r="Q24" s="269"/>
      <c r="R24" s="269"/>
    </row>
    <row r="25" spans="1:19">
      <c r="A25" s="201">
        <v>41334</v>
      </c>
      <c r="B25" s="248">
        <f>'Eff Conc.'!B26</f>
        <v>0</v>
      </c>
      <c r="C25" s="299">
        <f>'Eff Conc.'!C26</f>
        <v>0</v>
      </c>
      <c r="D25" s="248">
        <f>'Eff Conc.'!D26*B25*3.78</f>
        <v>0</v>
      </c>
      <c r="E25" s="248">
        <f>'Eff Conc.'!E26*B25*3.78</f>
        <v>0</v>
      </c>
      <c r="F25" s="248">
        <f>'Eff Conc.'!F26*B25*3.78</f>
        <v>0</v>
      </c>
      <c r="G25" s="248">
        <f>'Eff Conc.'!G26*B25*3.78</f>
        <v>0</v>
      </c>
      <c r="H25" s="248">
        <f>'Eff Conc.'!H26*B25*3.78</f>
        <v>0</v>
      </c>
      <c r="I25" s="248">
        <f>'Eff Conc.'!I26*B25*3.78</f>
        <v>0</v>
      </c>
      <c r="J25" s="300">
        <f>'Eff Conc.'!J26*B25*3.78</f>
        <v>0</v>
      </c>
      <c r="K25" s="248">
        <f>'Eff Conc.'!K26*B25*3.78</f>
        <v>0</v>
      </c>
      <c r="L25" s="248">
        <f>'Eff Conc.'!L26*B25*3.78</f>
        <v>0</v>
      </c>
      <c r="M25" s="248">
        <f>'Eff Conc.'!M26*C25*3.78</f>
        <v>0</v>
      </c>
      <c r="N25" s="301">
        <f>'Eff Conc.'!T26*B25*3.78</f>
        <v>0</v>
      </c>
      <c r="O25" s="270"/>
      <c r="P25" s="270"/>
      <c r="Q25" s="272"/>
      <c r="R25" s="272"/>
    </row>
    <row r="26" spans="1:19">
      <c r="A26" s="210">
        <v>41348</v>
      </c>
      <c r="B26" s="253">
        <f>'Eff Conc.'!B27</f>
        <v>0</v>
      </c>
      <c r="C26" s="302">
        <f>'Eff Conc.'!C27</f>
        <v>0</v>
      </c>
      <c r="D26" s="253">
        <f>'Eff Conc.'!D27*B26*3.78</f>
        <v>0</v>
      </c>
      <c r="E26" s="253">
        <f>'Eff Conc.'!E27*B26*3.78</f>
        <v>0</v>
      </c>
      <c r="F26" s="253">
        <f>'Eff Conc.'!F27*B26*3.78</f>
        <v>0</v>
      </c>
      <c r="G26" s="253">
        <f>'Eff Conc.'!G27*B26*3.78</f>
        <v>0</v>
      </c>
      <c r="H26" s="253">
        <f>'Eff Conc.'!H27*B26*3.78</f>
        <v>0</v>
      </c>
      <c r="I26" s="253">
        <f>'Eff Conc.'!I27*B26*3.78</f>
        <v>0</v>
      </c>
      <c r="J26" s="253">
        <f>'Eff Conc.'!J27*B26*3.78</f>
        <v>0</v>
      </c>
      <c r="K26" s="253">
        <f>'Eff Conc.'!K27*B26*3.78</f>
        <v>0</v>
      </c>
      <c r="L26" s="253">
        <f>'Eff Conc.'!L27*B26*3.78</f>
        <v>0</v>
      </c>
      <c r="M26" s="253">
        <f>'Eff Conc.'!M27*C26*3.78</f>
        <v>0</v>
      </c>
      <c r="N26" s="303">
        <f>'Eff Conc.'!T27*B26*3.78</f>
        <v>0</v>
      </c>
      <c r="O26" s="274"/>
      <c r="P26" s="274"/>
      <c r="Q26" s="274"/>
      <c r="R26" s="274"/>
      <c r="S26" s="212" t="s">
        <v>31</v>
      </c>
    </row>
    <row r="27" spans="1:19">
      <c r="A27" s="201">
        <v>41365</v>
      </c>
      <c r="B27" s="248">
        <f>'Eff Conc.'!B28</f>
        <v>0</v>
      </c>
      <c r="C27" s="299">
        <f>'Eff Conc.'!C28</f>
        <v>0</v>
      </c>
      <c r="D27" s="248">
        <f>'Eff Conc.'!D28*B27*3.78</f>
        <v>0</v>
      </c>
      <c r="E27" s="248">
        <f>'Eff Conc.'!E28*B27*3.78</f>
        <v>0</v>
      </c>
      <c r="F27" s="248">
        <f>'Eff Conc.'!F28*B27*3.78</f>
        <v>0</v>
      </c>
      <c r="G27" s="248">
        <f>'Eff Conc.'!G28*B27*3.78</f>
        <v>0</v>
      </c>
      <c r="H27" s="248">
        <f>'Eff Conc.'!H28*B27*3.78</f>
        <v>0</v>
      </c>
      <c r="I27" s="248">
        <f>'Eff Conc.'!I28*B27*3.78</f>
        <v>0</v>
      </c>
      <c r="J27" s="300">
        <f>'Eff Conc.'!J28*B27*3.78</f>
        <v>0</v>
      </c>
      <c r="K27" s="248">
        <f>'Eff Conc.'!K28*B27*3.78</f>
        <v>0</v>
      </c>
      <c r="L27" s="248">
        <f>'Eff Conc.'!L28*B27*3.78</f>
        <v>0</v>
      </c>
      <c r="M27" s="248">
        <f>'Eff Conc.'!M28*C27*3.78</f>
        <v>0</v>
      </c>
      <c r="N27" s="301">
        <f>'Eff Conc.'!T28*B27*3.78</f>
        <v>0</v>
      </c>
      <c r="O27" s="270"/>
      <c r="P27" s="270"/>
      <c r="Q27" s="272"/>
      <c r="R27" s="272"/>
    </row>
    <row r="28" spans="1:19">
      <c r="A28" s="193">
        <v>41379</v>
      </c>
      <c r="B28" s="251">
        <f>'Eff Conc.'!B29</f>
        <v>0</v>
      </c>
      <c r="C28" s="297">
        <f>'Eff Conc.'!C29</f>
        <v>0</v>
      </c>
      <c r="D28" s="251">
        <f>'Eff Conc.'!D29*B28*3.78</f>
        <v>0</v>
      </c>
      <c r="E28" s="251">
        <f>'Eff Conc.'!E29*B28*3.78</f>
        <v>0</v>
      </c>
      <c r="F28" s="251">
        <f>'Eff Conc.'!F29*B28*3.78</f>
        <v>0</v>
      </c>
      <c r="G28" s="251">
        <f>'Eff Conc.'!G29*B28*3.78</f>
        <v>0</v>
      </c>
      <c r="H28" s="251">
        <f>'Eff Conc.'!H29*B28*3.78</f>
        <v>0</v>
      </c>
      <c r="I28" s="251">
        <f>'Eff Conc.'!I29*B28*3.78</f>
        <v>0</v>
      </c>
      <c r="J28" s="251">
        <f>'Eff Conc.'!J29*B28*3.78</f>
        <v>0</v>
      </c>
      <c r="K28" s="251">
        <f>'Eff Conc.'!K29*B28*3.78</f>
        <v>0</v>
      </c>
      <c r="L28" s="251">
        <f>'Eff Conc.'!L29*B28*3.78</f>
        <v>0</v>
      </c>
      <c r="M28" s="251">
        <f>'Eff Conc.'!M29*C28*3.78</f>
        <v>0</v>
      </c>
      <c r="N28" s="298">
        <f>'Eff Conc.'!T29*B28*3.78</f>
        <v>0</v>
      </c>
      <c r="O28" s="267"/>
      <c r="P28" s="267"/>
      <c r="Q28" s="269"/>
      <c r="R28" s="269"/>
    </row>
    <row r="29" spans="1:19">
      <c r="A29" s="201">
        <v>41395</v>
      </c>
      <c r="B29" s="248">
        <f>'Eff Conc.'!B30</f>
        <v>0</v>
      </c>
      <c r="C29" s="299">
        <f>'Eff Conc.'!C30</f>
        <v>0</v>
      </c>
      <c r="D29" s="248">
        <f>'Eff Conc.'!D30*B29*3.78</f>
        <v>0</v>
      </c>
      <c r="E29" s="248">
        <f>'Eff Conc.'!E30*B29*3.78</f>
        <v>0</v>
      </c>
      <c r="F29" s="248">
        <f>'Eff Conc.'!F30*B29*3.78</f>
        <v>0</v>
      </c>
      <c r="G29" s="248">
        <f>'Eff Conc.'!G30*B29*3.78</f>
        <v>0</v>
      </c>
      <c r="H29" s="248">
        <f>'Eff Conc.'!H30*B29*3.78</f>
        <v>0</v>
      </c>
      <c r="I29" s="248">
        <f>'Eff Conc.'!I30*B29*3.78</f>
        <v>0</v>
      </c>
      <c r="J29" s="300">
        <f>'Eff Conc.'!J30*B29*3.78</f>
        <v>0</v>
      </c>
      <c r="K29" s="248">
        <f>'Eff Conc.'!K30*B29*3.78</f>
        <v>0</v>
      </c>
      <c r="L29" s="248">
        <f>'Eff Conc.'!L30*B29*3.78</f>
        <v>0</v>
      </c>
      <c r="M29" s="248">
        <f>'Eff Conc.'!M30*C29*3.78</f>
        <v>0</v>
      </c>
      <c r="N29" s="301">
        <f>'Eff Conc.'!T30*B29*3.78</f>
        <v>0</v>
      </c>
      <c r="O29" s="270"/>
      <c r="P29" s="270"/>
      <c r="Q29" s="272"/>
      <c r="R29" s="272"/>
    </row>
    <row r="30" spans="1:19">
      <c r="A30" s="193">
        <v>41409</v>
      </c>
      <c r="B30" s="251">
        <f>'Eff Conc.'!B31</f>
        <v>0</v>
      </c>
      <c r="C30" s="297">
        <f>'Eff Conc.'!C31</f>
        <v>0</v>
      </c>
      <c r="D30" s="251">
        <f>'Eff Conc.'!D31*B30*3.78</f>
        <v>0</v>
      </c>
      <c r="E30" s="251">
        <f>'Eff Conc.'!E31*B30*3.78</f>
        <v>0</v>
      </c>
      <c r="F30" s="251">
        <f>'Eff Conc.'!F31*B30*3.78</f>
        <v>0</v>
      </c>
      <c r="G30" s="251">
        <f>'Eff Conc.'!G31*B30*3.78</f>
        <v>0</v>
      </c>
      <c r="H30" s="251">
        <f>'Eff Conc.'!H31*B30*3.78</f>
        <v>0</v>
      </c>
      <c r="I30" s="251">
        <f>'Eff Conc.'!I31*B30*3.78</f>
        <v>0</v>
      </c>
      <c r="J30" s="251">
        <f>'Eff Conc.'!J31*B30*3.78</f>
        <v>0</v>
      </c>
      <c r="K30" s="251">
        <f>'Eff Conc.'!K31*B30*3.78</f>
        <v>0</v>
      </c>
      <c r="L30" s="251">
        <f>'Eff Conc.'!L31*B30*3.78</f>
        <v>0</v>
      </c>
      <c r="M30" s="251">
        <f>'Eff Conc.'!M31*C30*3.78</f>
        <v>0</v>
      </c>
      <c r="N30" s="298">
        <f>'Eff Conc.'!T31*B30*3.78</f>
        <v>0</v>
      </c>
      <c r="O30" s="267"/>
      <c r="P30" s="267"/>
      <c r="Q30" s="269"/>
      <c r="R30" s="269"/>
    </row>
    <row r="31" spans="1:19">
      <c r="A31" s="201">
        <v>41426</v>
      </c>
      <c r="B31" s="248">
        <f>'Eff Conc.'!B32</f>
        <v>0</v>
      </c>
      <c r="C31" s="299">
        <f>'Eff Conc.'!C32</f>
        <v>0</v>
      </c>
      <c r="D31" s="248">
        <f>'Eff Conc.'!D32*B31*3.78</f>
        <v>0</v>
      </c>
      <c r="E31" s="248">
        <f>'Eff Conc.'!E32*B31*3.78</f>
        <v>0</v>
      </c>
      <c r="F31" s="248">
        <f>'Eff Conc.'!F32*B31*3.78</f>
        <v>0</v>
      </c>
      <c r="G31" s="248">
        <f>'Eff Conc.'!G32*B31*3.78</f>
        <v>0</v>
      </c>
      <c r="H31" s="248">
        <f>'Eff Conc.'!H32*B31*3.78</f>
        <v>0</v>
      </c>
      <c r="I31" s="248">
        <f>'Eff Conc.'!I32*B31*3.78</f>
        <v>0</v>
      </c>
      <c r="J31" s="300">
        <f>'Eff Conc.'!J32*B31*3.78</f>
        <v>0</v>
      </c>
      <c r="K31" s="248">
        <f>'Eff Conc.'!K32*B31*3.78</f>
        <v>0</v>
      </c>
      <c r="L31" s="248">
        <f>'Eff Conc.'!L32*B31*3.78</f>
        <v>0</v>
      </c>
      <c r="M31" s="248">
        <f>'Eff Conc.'!M32*C31*3.78</f>
        <v>0</v>
      </c>
      <c r="N31" s="301">
        <f>'Eff Conc.'!T32*B31*3.78</f>
        <v>0</v>
      </c>
      <c r="O31" s="270"/>
      <c r="P31" s="270"/>
      <c r="Q31" s="272"/>
      <c r="R31" s="272"/>
    </row>
    <row r="32" spans="1:19">
      <c r="A32" s="210">
        <v>41440</v>
      </c>
      <c r="B32" s="253">
        <f>'Eff Conc.'!B33</f>
        <v>0</v>
      </c>
      <c r="C32" s="302">
        <f>'Eff Conc.'!C33</f>
        <v>0</v>
      </c>
      <c r="D32" s="253">
        <f>'Eff Conc.'!D33*B32*3.78</f>
        <v>0</v>
      </c>
      <c r="E32" s="253">
        <f>'Eff Conc.'!E33*B32*3.78</f>
        <v>0</v>
      </c>
      <c r="F32" s="253">
        <f>'Eff Conc.'!F33*B32*3.78</f>
        <v>0</v>
      </c>
      <c r="G32" s="253">
        <f>'Eff Conc.'!G33*B32*3.78</f>
        <v>0</v>
      </c>
      <c r="H32" s="253">
        <f>'Eff Conc.'!H33*B32*3.78</f>
        <v>0</v>
      </c>
      <c r="I32" s="253">
        <f>'Eff Conc.'!I33*B32*3.78</f>
        <v>0</v>
      </c>
      <c r="J32" s="253">
        <f>'Eff Conc.'!J33*B32*3.78</f>
        <v>0</v>
      </c>
      <c r="K32" s="253">
        <f>'Eff Conc.'!K33*B32*3.78</f>
        <v>0</v>
      </c>
      <c r="L32" s="253">
        <f>'Eff Conc.'!L33*B32*3.78</f>
        <v>0</v>
      </c>
      <c r="M32" s="253">
        <f>'Eff Conc.'!M33*C32*3.78</f>
        <v>0</v>
      </c>
      <c r="N32" s="303">
        <f>'Eff Conc.'!T33*B32*3.78</f>
        <v>0</v>
      </c>
      <c r="O32" s="274"/>
      <c r="P32" s="274"/>
      <c r="Q32" s="274"/>
      <c r="R32" s="274"/>
      <c r="S32" s="225" t="s">
        <v>27</v>
      </c>
    </row>
    <row r="33" spans="1:19">
      <c r="A33" s="201">
        <v>41456</v>
      </c>
      <c r="B33" s="248">
        <f>'Eff Conc.'!B34</f>
        <v>0</v>
      </c>
      <c r="C33" s="299">
        <f>'Eff Conc.'!C34</f>
        <v>0</v>
      </c>
      <c r="D33" s="248">
        <f>'Eff Conc.'!D34*B33*3.78</f>
        <v>0</v>
      </c>
      <c r="E33" s="248">
        <f>'Eff Conc.'!E34*B33*3.78</f>
        <v>0</v>
      </c>
      <c r="F33" s="248">
        <f>'Eff Conc.'!F34*B33*3.78</f>
        <v>0</v>
      </c>
      <c r="G33" s="248">
        <f>'Eff Conc.'!G34*B33*3.78</f>
        <v>0</v>
      </c>
      <c r="H33" s="248">
        <f>'Eff Conc.'!H34*B33*3.78</f>
        <v>0</v>
      </c>
      <c r="I33" s="248">
        <f>'Eff Conc.'!I34*B33*3.78</f>
        <v>0</v>
      </c>
      <c r="J33" s="300">
        <f>'Eff Conc.'!J34*B33*3.78</f>
        <v>0</v>
      </c>
      <c r="K33" s="248">
        <f>'Eff Conc.'!K34*B33*3.78</f>
        <v>0</v>
      </c>
      <c r="L33" s="248">
        <f>'Eff Conc.'!L34*B33*3.78</f>
        <v>0</v>
      </c>
      <c r="M33" s="248">
        <f>'Eff Conc.'!M34*C33*3.78</f>
        <v>0</v>
      </c>
      <c r="N33" s="301">
        <f>'Eff Conc.'!T34*B33*3.78</f>
        <v>0</v>
      </c>
      <c r="O33" s="270"/>
      <c r="P33" s="270"/>
      <c r="Q33" s="272"/>
      <c r="R33" s="272"/>
    </row>
    <row r="34" spans="1:19">
      <c r="A34" s="193">
        <v>41470</v>
      </c>
      <c r="B34" s="251">
        <f>'Eff Conc.'!B35</f>
        <v>0</v>
      </c>
      <c r="C34" s="297">
        <f>'Eff Conc.'!C35</f>
        <v>0</v>
      </c>
      <c r="D34" s="251">
        <f>'Eff Conc.'!D35*B34*3.78</f>
        <v>0</v>
      </c>
      <c r="E34" s="251">
        <f>'Eff Conc.'!E35*B34*3.78</f>
        <v>0</v>
      </c>
      <c r="F34" s="251">
        <f>'Eff Conc.'!F35*B34*3.78</f>
        <v>0</v>
      </c>
      <c r="G34" s="251">
        <f>'Eff Conc.'!G35*B34*3.78</f>
        <v>0</v>
      </c>
      <c r="H34" s="251">
        <f>'Eff Conc.'!H35*B34*3.78</f>
        <v>0</v>
      </c>
      <c r="I34" s="251">
        <f>'Eff Conc.'!I35*B34*3.78</f>
        <v>0</v>
      </c>
      <c r="J34" s="251">
        <f>'Eff Conc.'!J35*B34*3.78</f>
        <v>0</v>
      </c>
      <c r="K34" s="251">
        <f>'Eff Conc.'!K35*B34*3.78</f>
        <v>0</v>
      </c>
      <c r="L34" s="251">
        <f>'Eff Conc.'!L35*B34*3.78</f>
        <v>0</v>
      </c>
      <c r="M34" s="251">
        <f>'Eff Conc.'!M35*C34*3.78</f>
        <v>0</v>
      </c>
      <c r="N34" s="298">
        <f>'Eff Conc.'!T35*B34*3.78</f>
        <v>0</v>
      </c>
      <c r="O34" s="267"/>
      <c r="P34" s="267"/>
      <c r="Q34" s="269"/>
      <c r="R34" s="269"/>
    </row>
    <row r="35" spans="1:19">
      <c r="A35" s="201">
        <v>41487</v>
      </c>
      <c r="B35" s="248">
        <f>'Eff Conc.'!B36</f>
        <v>0</v>
      </c>
      <c r="C35" s="299">
        <f>'Eff Conc.'!C36</f>
        <v>0</v>
      </c>
      <c r="D35" s="248">
        <f>'Eff Conc.'!D36*B35*3.78</f>
        <v>0</v>
      </c>
      <c r="E35" s="248">
        <f>'Eff Conc.'!E36*B35*3.78</f>
        <v>0</v>
      </c>
      <c r="F35" s="248">
        <f>'Eff Conc.'!F36*B35*3.78</f>
        <v>0</v>
      </c>
      <c r="G35" s="248">
        <f>'Eff Conc.'!G36*B35*3.78</f>
        <v>0</v>
      </c>
      <c r="H35" s="248">
        <f>'Eff Conc.'!H36*B35*3.78</f>
        <v>0</v>
      </c>
      <c r="I35" s="248">
        <f>'Eff Conc.'!I36*B35*3.78</f>
        <v>0</v>
      </c>
      <c r="J35" s="300">
        <f>'Eff Conc.'!J36*B35*3.78</f>
        <v>0</v>
      </c>
      <c r="K35" s="248">
        <f>'Eff Conc.'!K36*B35*3.78</f>
        <v>0</v>
      </c>
      <c r="L35" s="248">
        <f>'Eff Conc.'!L36*B35*3.78</f>
        <v>0</v>
      </c>
      <c r="M35" s="248">
        <f>'Eff Conc.'!M36*C35*3.78</f>
        <v>0</v>
      </c>
      <c r="N35" s="301">
        <f>'Eff Conc.'!T36*B35*3.78</f>
        <v>0</v>
      </c>
      <c r="O35" s="270"/>
      <c r="P35" s="270"/>
      <c r="Q35" s="272"/>
      <c r="R35" s="272"/>
    </row>
    <row r="36" spans="1:19">
      <c r="A36" s="193">
        <v>41501</v>
      </c>
      <c r="B36" s="251">
        <f>'Eff Conc.'!B37</f>
        <v>0</v>
      </c>
      <c r="C36" s="297">
        <f>'Eff Conc.'!C37</f>
        <v>0</v>
      </c>
      <c r="D36" s="251">
        <f>'Eff Conc.'!D37*B36*3.78</f>
        <v>0</v>
      </c>
      <c r="E36" s="251">
        <f>'Eff Conc.'!E37*B36*3.78</f>
        <v>0</v>
      </c>
      <c r="F36" s="251">
        <f>'Eff Conc.'!F37*B36*3.78</f>
        <v>0</v>
      </c>
      <c r="G36" s="251">
        <f>'Eff Conc.'!G37*B36*3.78</f>
        <v>0</v>
      </c>
      <c r="H36" s="251">
        <f>'Eff Conc.'!H37*B36*3.78</f>
        <v>0</v>
      </c>
      <c r="I36" s="251">
        <f>'Eff Conc.'!I37*B36*3.78</f>
        <v>0</v>
      </c>
      <c r="J36" s="251">
        <f>'Eff Conc.'!J37*B36*3.78</f>
        <v>0</v>
      </c>
      <c r="K36" s="251">
        <f>'Eff Conc.'!K37*B36*3.78</f>
        <v>0</v>
      </c>
      <c r="L36" s="251">
        <f>'Eff Conc.'!L37*B36*3.78</f>
        <v>0</v>
      </c>
      <c r="M36" s="251">
        <f>'Eff Conc.'!M37*C36*3.78</f>
        <v>0</v>
      </c>
      <c r="N36" s="298">
        <f>'Eff Conc.'!T37*B36*3.78</f>
        <v>0</v>
      </c>
      <c r="O36" s="267"/>
      <c r="P36" s="267"/>
      <c r="Q36" s="269"/>
      <c r="R36" s="269"/>
    </row>
    <row r="37" spans="1:19">
      <c r="A37" s="201">
        <v>41518</v>
      </c>
      <c r="B37" s="248">
        <f>'Eff Conc.'!B38</f>
        <v>0</v>
      </c>
      <c r="C37" s="299">
        <f>'Eff Conc.'!C38</f>
        <v>0</v>
      </c>
      <c r="D37" s="248">
        <f>'Eff Conc.'!D38*B37*3.78</f>
        <v>0</v>
      </c>
      <c r="E37" s="248">
        <f>'Eff Conc.'!E38*B37*3.78</f>
        <v>0</v>
      </c>
      <c r="F37" s="248">
        <f>'Eff Conc.'!F38*B37*3.78</f>
        <v>0</v>
      </c>
      <c r="G37" s="248">
        <f>'Eff Conc.'!G38*B37*3.78</f>
        <v>0</v>
      </c>
      <c r="H37" s="248">
        <f>'Eff Conc.'!H38*B37*3.78</f>
        <v>0</v>
      </c>
      <c r="I37" s="248">
        <f>'Eff Conc.'!I38*B37*3.78</f>
        <v>0</v>
      </c>
      <c r="J37" s="300">
        <f>'Eff Conc.'!J38*B37*3.78</f>
        <v>0</v>
      </c>
      <c r="K37" s="248">
        <f>'Eff Conc.'!K38*B37*3.78</f>
        <v>0</v>
      </c>
      <c r="L37" s="248">
        <f>'Eff Conc.'!L38*B37*3.78</f>
        <v>0</v>
      </c>
      <c r="M37" s="248">
        <f>'Eff Conc.'!M38*C37*3.78</f>
        <v>0</v>
      </c>
      <c r="N37" s="301">
        <f>'Eff Conc.'!T38*B37*3.78</f>
        <v>0</v>
      </c>
      <c r="O37" s="270"/>
      <c r="P37" s="270"/>
      <c r="Q37" s="272"/>
      <c r="R37" s="272"/>
    </row>
    <row r="38" spans="1:19">
      <c r="A38" s="210">
        <v>41532</v>
      </c>
      <c r="B38" s="253">
        <f>'Eff Conc.'!B39</f>
        <v>0</v>
      </c>
      <c r="C38" s="302">
        <f>'Eff Conc.'!C39</f>
        <v>0</v>
      </c>
      <c r="D38" s="253">
        <f>'Eff Conc.'!D39*B38*3.78</f>
        <v>0</v>
      </c>
      <c r="E38" s="253">
        <f>'Eff Conc.'!E39*B38*3.78</f>
        <v>0</v>
      </c>
      <c r="F38" s="253">
        <f>'Eff Conc.'!F39*B38*3.78</f>
        <v>0</v>
      </c>
      <c r="G38" s="253">
        <f>'Eff Conc.'!G39*B38*3.78</f>
        <v>0</v>
      </c>
      <c r="H38" s="253">
        <f>'Eff Conc.'!H39*B38*3.78</f>
        <v>0</v>
      </c>
      <c r="I38" s="253">
        <f>'Eff Conc.'!I39*B38*3.78</f>
        <v>0</v>
      </c>
      <c r="J38" s="253">
        <f>'Eff Conc.'!J39*B38*3.78</f>
        <v>0</v>
      </c>
      <c r="K38" s="253">
        <f>'Eff Conc.'!K39*B38*3.78</f>
        <v>0</v>
      </c>
      <c r="L38" s="253">
        <f>'Eff Conc.'!L39*B38*3.78</f>
        <v>0</v>
      </c>
      <c r="M38" s="253">
        <f>'Eff Conc.'!M39*C38*3.78</f>
        <v>0</v>
      </c>
      <c r="N38" s="303">
        <f>'Eff Conc.'!T39*B38*3.78</f>
        <v>0</v>
      </c>
      <c r="O38" s="276"/>
      <c r="P38" s="276"/>
      <c r="Q38" s="274"/>
      <c r="R38" s="274"/>
      <c r="S38" s="212" t="s">
        <v>30</v>
      </c>
    </row>
    <row r="39" spans="1:19">
      <c r="A39" s="201">
        <v>41548</v>
      </c>
      <c r="B39" s="248">
        <f>'Eff Conc.'!B40</f>
        <v>0</v>
      </c>
      <c r="C39" s="299">
        <f>'Eff Conc.'!C40</f>
        <v>0</v>
      </c>
      <c r="D39" s="248">
        <f>'Eff Conc.'!D40*B39*3.78</f>
        <v>0</v>
      </c>
      <c r="E39" s="248">
        <f>'Eff Conc.'!E40*B39*3.78</f>
        <v>0</v>
      </c>
      <c r="F39" s="248">
        <f>'Eff Conc.'!F40*B39*3.78</f>
        <v>0</v>
      </c>
      <c r="G39" s="248">
        <f>'Eff Conc.'!G40*B39*3.78</f>
        <v>0</v>
      </c>
      <c r="H39" s="248">
        <f>'Eff Conc.'!H40*B39*3.78</f>
        <v>0</v>
      </c>
      <c r="I39" s="248">
        <f>'Eff Conc.'!I40*B39*3.78</f>
        <v>0</v>
      </c>
      <c r="J39" s="300">
        <f>'Eff Conc.'!J40*B39*3.78</f>
        <v>0</v>
      </c>
      <c r="K39" s="248">
        <f>'Eff Conc.'!K40*B39*3.78</f>
        <v>0</v>
      </c>
      <c r="L39" s="248">
        <f>'Eff Conc.'!L40*B39*3.78</f>
        <v>0</v>
      </c>
      <c r="M39" s="248">
        <f>'Eff Conc.'!M40*C39*3.78</f>
        <v>0</v>
      </c>
      <c r="N39" s="301">
        <f>'Eff Conc.'!T40*B39*3.78</f>
        <v>0</v>
      </c>
      <c r="O39" s="270"/>
      <c r="P39" s="270"/>
      <c r="Q39" s="272"/>
      <c r="R39" s="272"/>
    </row>
    <row r="40" spans="1:19">
      <c r="A40" s="193">
        <v>41562</v>
      </c>
      <c r="B40" s="251">
        <f>'Eff Conc.'!B41</f>
        <v>0</v>
      </c>
      <c r="C40" s="297">
        <f>'Eff Conc.'!C41</f>
        <v>0</v>
      </c>
      <c r="D40" s="251">
        <f>'Eff Conc.'!D41*B40*3.78</f>
        <v>0</v>
      </c>
      <c r="E40" s="251">
        <f>'Eff Conc.'!E41*B40*3.78</f>
        <v>0</v>
      </c>
      <c r="F40" s="251">
        <f>'Eff Conc.'!F41*B40*3.78</f>
        <v>0</v>
      </c>
      <c r="G40" s="251">
        <f>'Eff Conc.'!G41*B40*3.78</f>
        <v>0</v>
      </c>
      <c r="H40" s="251">
        <f>'Eff Conc.'!H41*B40*3.78</f>
        <v>0</v>
      </c>
      <c r="I40" s="251">
        <f>'Eff Conc.'!I41*B40*3.78</f>
        <v>0</v>
      </c>
      <c r="J40" s="251">
        <f>'Eff Conc.'!J41*B40*3.78</f>
        <v>0</v>
      </c>
      <c r="K40" s="251">
        <f>'Eff Conc.'!K41*B40*3.78</f>
        <v>0</v>
      </c>
      <c r="L40" s="251">
        <f>'Eff Conc.'!L41*B40*3.78</f>
        <v>0</v>
      </c>
      <c r="M40" s="251">
        <f>'Eff Conc.'!M41*C40*3.78</f>
        <v>0</v>
      </c>
      <c r="N40" s="298">
        <f>'Eff Conc.'!T41*B40*3.78</f>
        <v>0</v>
      </c>
      <c r="O40" s="267"/>
      <c r="P40" s="267"/>
      <c r="Q40" s="269"/>
      <c r="R40" s="269"/>
    </row>
    <row r="41" spans="1:19">
      <c r="A41" s="201">
        <v>41579</v>
      </c>
      <c r="B41" s="248">
        <f>'Eff Conc.'!B42</f>
        <v>0</v>
      </c>
      <c r="C41" s="299">
        <f>'Eff Conc.'!C42</f>
        <v>0</v>
      </c>
      <c r="D41" s="248">
        <f>'Eff Conc.'!D42*B41*3.78</f>
        <v>0</v>
      </c>
      <c r="E41" s="248">
        <f>'Eff Conc.'!E42*B41*3.78</f>
        <v>0</v>
      </c>
      <c r="F41" s="248">
        <f>'Eff Conc.'!F42*B41*3.78</f>
        <v>0</v>
      </c>
      <c r="G41" s="248">
        <f>'Eff Conc.'!G42*B41*3.78</f>
        <v>0</v>
      </c>
      <c r="H41" s="248">
        <f>'Eff Conc.'!H42*B41*3.78</f>
        <v>0</v>
      </c>
      <c r="I41" s="248">
        <f>'Eff Conc.'!I42*B41*3.78</f>
        <v>0</v>
      </c>
      <c r="J41" s="300">
        <f>'Eff Conc.'!J42*B41*3.78</f>
        <v>0</v>
      </c>
      <c r="K41" s="248">
        <f>'Eff Conc.'!K42*B41*3.78</f>
        <v>0</v>
      </c>
      <c r="L41" s="248">
        <f>'Eff Conc.'!L42*B41*3.78</f>
        <v>0</v>
      </c>
      <c r="M41" s="248">
        <f>'Eff Conc.'!M42*C41*3.78</f>
        <v>0</v>
      </c>
      <c r="N41" s="301">
        <f>'Eff Conc.'!T42*B41*3.78</f>
        <v>0</v>
      </c>
      <c r="O41" s="270"/>
      <c r="P41" s="270"/>
      <c r="Q41" s="272"/>
      <c r="R41" s="272"/>
    </row>
    <row r="42" spans="1:19">
      <c r="A42" s="193">
        <v>41593</v>
      </c>
      <c r="B42" s="251">
        <f>'Eff Conc.'!B43</f>
        <v>0</v>
      </c>
      <c r="C42" s="297">
        <f>'Eff Conc.'!C43</f>
        <v>0</v>
      </c>
      <c r="D42" s="251">
        <f>'Eff Conc.'!D43*B42*3.78</f>
        <v>0</v>
      </c>
      <c r="E42" s="251">
        <f>'Eff Conc.'!E43*B42*3.78</f>
        <v>0</v>
      </c>
      <c r="F42" s="251">
        <f>'Eff Conc.'!F43*B42*3.78</f>
        <v>0</v>
      </c>
      <c r="G42" s="251">
        <f>'Eff Conc.'!G43*B42*3.78</f>
        <v>0</v>
      </c>
      <c r="H42" s="251">
        <f>'Eff Conc.'!H43*B42*3.78</f>
        <v>0</v>
      </c>
      <c r="I42" s="251">
        <f>'Eff Conc.'!I43*B42*3.78</f>
        <v>0</v>
      </c>
      <c r="J42" s="251">
        <f>'Eff Conc.'!J43*B42*3.78</f>
        <v>0</v>
      </c>
      <c r="K42" s="251">
        <f>'Eff Conc.'!K43*B42*3.78</f>
        <v>0</v>
      </c>
      <c r="L42" s="251">
        <f>'Eff Conc.'!L43*B42*3.78</f>
        <v>0</v>
      </c>
      <c r="M42" s="251">
        <f>'Eff Conc.'!M43*C42*3.78</f>
        <v>0</v>
      </c>
      <c r="N42" s="298">
        <f>'Eff Conc.'!T43*B42*3.78</f>
        <v>0</v>
      </c>
      <c r="O42" s="267"/>
      <c r="P42" s="267"/>
      <c r="Q42" s="269"/>
      <c r="R42" s="269"/>
    </row>
    <row r="43" spans="1:19">
      <c r="A43" s="201">
        <v>41609</v>
      </c>
      <c r="B43" s="248">
        <f>'Eff Conc.'!B44</f>
        <v>0</v>
      </c>
      <c r="C43" s="299">
        <f>'Eff Conc.'!C44</f>
        <v>0</v>
      </c>
      <c r="D43" s="248">
        <f>'Eff Conc.'!D44*B43*3.78</f>
        <v>0</v>
      </c>
      <c r="E43" s="248">
        <f>'Eff Conc.'!E44*B43*3.78</f>
        <v>0</v>
      </c>
      <c r="F43" s="248">
        <f>'Eff Conc.'!F44*B43*3.78</f>
        <v>0</v>
      </c>
      <c r="G43" s="248">
        <f>'Eff Conc.'!G44*B43*3.78</f>
        <v>0</v>
      </c>
      <c r="H43" s="248">
        <f>'Eff Conc.'!H44*B43*3.78</f>
        <v>0</v>
      </c>
      <c r="I43" s="248">
        <f>'Eff Conc.'!I44*B43*3.78</f>
        <v>0</v>
      </c>
      <c r="J43" s="300">
        <f>'Eff Conc.'!J44*B43*3.78</f>
        <v>0</v>
      </c>
      <c r="K43" s="248">
        <f>'Eff Conc.'!K44*B43*3.78</f>
        <v>0</v>
      </c>
      <c r="L43" s="248">
        <f>'Eff Conc.'!L44*B43*3.78</f>
        <v>0</v>
      </c>
      <c r="M43" s="248">
        <f>'Eff Conc.'!M44*C43*3.78</f>
        <v>0</v>
      </c>
      <c r="N43" s="301">
        <f>'Eff Conc.'!T44*B43*3.78</f>
        <v>0</v>
      </c>
      <c r="O43" s="270"/>
      <c r="P43" s="270"/>
      <c r="Q43" s="272"/>
      <c r="R43" s="272"/>
    </row>
    <row r="44" spans="1:19">
      <c r="A44" s="210">
        <v>41623</v>
      </c>
      <c r="B44" s="253">
        <f>'Eff Conc.'!B45</f>
        <v>0</v>
      </c>
      <c r="C44" s="302">
        <f>'Eff Conc.'!C45</f>
        <v>0</v>
      </c>
      <c r="D44" s="253">
        <f>'Eff Conc.'!D45*B44*3.78</f>
        <v>0</v>
      </c>
      <c r="E44" s="253">
        <f>'Eff Conc.'!E45*B44*3.78</f>
        <v>0</v>
      </c>
      <c r="F44" s="253">
        <f>'Eff Conc.'!F45*B44*3.78</f>
        <v>0</v>
      </c>
      <c r="G44" s="253">
        <f>'Eff Conc.'!G45*B44*3.78</f>
        <v>0</v>
      </c>
      <c r="H44" s="253">
        <f>'Eff Conc.'!H45*B44*3.78</f>
        <v>0</v>
      </c>
      <c r="I44" s="253">
        <f>'Eff Conc.'!I45*B44*3.78</f>
        <v>0</v>
      </c>
      <c r="J44" s="253">
        <f>'Eff Conc.'!J45*B44*3.78</f>
        <v>0</v>
      </c>
      <c r="K44" s="253">
        <f>'Eff Conc.'!K45*B44*3.78</f>
        <v>0</v>
      </c>
      <c r="L44" s="253">
        <f>'Eff Conc.'!L45*B44*3.78</f>
        <v>0</v>
      </c>
      <c r="M44" s="253">
        <f>'Eff Conc.'!M45*C44*3.78</f>
        <v>0</v>
      </c>
      <c r="N44" s="303">
        <f>'Eff Conc.'!T45*B44*3.78</f>
        <v>0</v>
      </c>
      <c r="O44" s="276"/>
      <c r="P44" s="276"/>
      <c r="Q44" s="274"/>
      <c r="R44" s="274"/>
      <c r="S44" s="212" t="s">
        <v>29</v>
      </c>
    </row>
    <row r="45" spans="1:19">
      <c r="A45" s="201">
        <v>41640</v>
      </c>
      <c r="B45" s="248">
        <f>'Eff Conc.'!B46</f>
        <v>0</v>
      </c>
      <c r="C45" s="299">
        <f>'Eff Conc.'!C46</f>
        <v>0</v>
      </c>
      <c r="D45" s="248">
        <f>'Eff Conc.'!D46*B45*3.78</f>
        <v>0</v>
      </c>
      <c r="E45" s="248">
        <f>'Eff Conc.'!E46*B45*3.78</f>
        <v>0</v>
      </c>
      <c r="F45" s="248">
        <f>'Eff Conc.'!F46*B45*3.78</f>
        <v>0</v>
      </c>
      <c r="G45" s="248">
        <f>'Eff Conc.'!G46*B45*3.78</f>
        <v>0</v>
      </c>
      <c r="H45" s="248">
        <f>'Eff Conc.'!H46*B45*3.78</f>
        <v>0</v>
      </c>
      <c r="I45" s="248">
        <f>'Eff Conc.'!I46*B45*3.78</f>
        <v>0</v>
      </c>
      <c r="J45" s="300">
        <f>'Eff Conc.'!J46*B45*3.78</f>
        <v>0</v>
      </c>
      <c r="K45" s="248">
        <f>'Eff Conc.'!K46*B45*3.78</f>
        <v>0</v>
      </c>
      <c r="L45" s="248">
        <f>'Eff Conc.'!L46*B45*3.78</f>
        <v>0</v>
      </c>
      <c r="M45" s="248">
        <f>'Eff Conc.'!M46*C45*3.78</f>
        <v>0</v>
      </c>
      <c r="N45" s="301">
        <f>'Eff Conc.'!T46*B45*3.78</f>
        <v>0</v>
      </c>
      <c r="O45" s="270"/>
      <c r="P45" s="270"/>
      <c r="Q45" s="272"/>
      <c r="R45" s="272"/>
    </row>
    <row r="46" spans="1:19">
      <c r="A46" s="193">
        <v>41654</v>
      </c>
      <c r="B46" s="251">
        <f>'Eff Conc.'!B47</f>
        <v>0</v>
      </c>
      <c r="C46" s="297">
        <f>'Eff Conc.'!C47</f>
        <v>0</v>
      </c>
      <c r="D46" s="251">
        <f>'Eff Conc.'!D47*B46*3.78</f>
        <v>0</v>
      </c>
      <c r="E46" s="251">
        <f>'Eff Conc.'!E47*B46*3.78</f>
        <v>0</v>
      </c>
      <c r="F46" s="251">
        <f>'Eff Conc.'!F47*B46*3.78</f>
        <v>0</v>
      </c>
      <c r="G46" s="251">
        <f>'Eff Conc.'!G47*B46*3.78</f>
        <v>0</v>
      </c>
      <c r="H46" s="251">
        <f>'Eff Conc.'!H47*B46*3.78</f>
        <v>0</v>
      </c>
      <c r="I46" s="251">
        <f>'Eff Conc.'!I47*B46*3.78</f>
        <v>0</v>
      </c>
      <c r="J46" s="251">
        <f>'Eff Conc.'!J47*B46*3.78</f>
        <v>0</v>
      </c>
      <c r="K46" s="251">
        <f>'Eff Conc.'!K47*B46*3.78</f>
        <v>0</v>
      </c>
      <c r="L46" s="251">
        <f>'Eff Conc.'!L47*B46*3.78</f>
        <v>0</v>
      </c>
      <c r="M46" s="251">
        <f>'Eff Conc.'!M47*C46*3.78</f>
        <v>0</v>
      </c>
      <c r="N46" s="298">
        <f>'Eff Conc.'!T47*B46*3.78</f>
        <v>0</v>
      </c>
      <c r="O46" s="267"/>
      <c r="P46" s="267"/>
      <c r="Q46" s="269"/>
      <c r="R46" s="269"/>
    </row>
    <row r="47" spans="1:19">
      <c r="A47" s="201">
        <v>41671</v>
      </c>
      <c r="B47" s="248">
        <f>'Eff Conc.'!B48</f>
        <v>0</v>
      </c>
      <c r="C47" s="299">
        <f>'Eff Conc.'!C48</f>
        <v>0</v>
      </c>
      <c r="D47" s="248">
        <f>'Eff Conc.'!D48*B47*3.78</f>
        <v>0</v>
      </c>
      <c r="E47" s="248">
        <f>'Eff Conc.'!E48*B47*3.78</f>
        <v>0</v>
      </c>
      <c r="F47" s="248">
        <f>'Eff Conc.'!F48*B47*3.78</f>
        <v>0</v>
      </c>
      <c r="G47" s="248">
        <f>'Eff Conc.'!G48*B47*3.78</f>
        <v>0</v>
      </c>
      <c r="H47" s="248">
        <f>'Eff Conc.'!H48*B47*3.78</f>
        <v>0</v>
      </c>
      <c r="I47" s="248">
        <f>'Eff Conc.'!I48*B47*3.78</f>
        <v>0</v>
      </c>
      <c r="J47" s="300">
        <f>'Eff Conc.'!J48*B47*3.78</f>
        <v>0</v>
      </c>
      <c r="K47" s="248">
        <f>'Eff Conc.'!K48*B47*3.78</f>
        <v>0</v>
      </c>
      <c r="L47" s="248">
        <f>'Eff Conc.'!L48*B47*3.78</f>
        <v>0</v>
      </c>
      <c r="M47" s="248">
        <f>'Eff Conc.'!M48*C47*3.78</f>
        <v>0</v>
      </c>
      <c r="N47" s="301">
        <f>'Eff Conc.'!T48*B47*3.78</f>
        <v>0</v>
      </c>
      <c r="O47" s="270"/>
      <c r="P47" s="270"/>
      <c r="Q47" s="272"/>
      <c r="R47" s="272"/>
    </row>
    <row r="48" spans="1:19">
      <c r="A48" s="193">
        <v>41685</v>
      </c>
      <c r="B48" s="251">
        <f>'Eff Conc.'!B49</f>
        <v>0</v>
      </c>
      <c r="C48" s="297">
        <f>'Eff Conc.'!C49</f>
        <v>0</v>
      </c>
      <c r="D48" s="251">
        <f>'Eff Conc.'!D49*B48*3.78</f>
        <v>0</v>
      </c>
      <c r="E48" s="251">
        <f>'Eff Conc.'!E49*B48*3.78</f>
        <v>0</v>
      </c>
      <c r="F48" s="251">
        <f>'Eff Conc.'!F49*B48*3.78</f>
        <v>0</v>
      </c>
      <c r="G48" s="251">
        <f>'Eff Conc.'!G49*B48*3.78</f>
        <v>0</v>
      </c>
      <c r="H48" s="251">
        <f>'Eff Conc.'!H49*B48*3.78</f>
        <v>0</v>
      </c>
      <c r="I48" s="251">
        <f>'Eff Conc.'!I49*B48*3.78</f>
        <v>0</v>
      </c>
      <c r="J48" s="251">
        <f>'Eff Conc.'!J49*B48*3.78</f>
        <v>0</v>
      </c>
      <c r="K48" s="251">
        <f>'Eff Conc.'!K49*B48*3.78</f>
        <v>0</v>
      </c>
      <c r="L48" s="251">
        <f>'Eff Conc.'!L49*B48*3.78</f>
        <v>0</v>
      </c>
      <c r="M48" s="251">
        <f>'Eff Conc.'!M49*C48*3.78</f>
        <v>0</v>
      </c>
      <c r="N48" s="298">
        <f>'Eff Conc.'!T49*B48*3.78</f>
        <v>0</v>
      </c>
      <c r="O48" s="267"/>
      <c r="P48" s="267"/>
      <c r="Q48" s="269"/>
      <c r="R48" s="269"/>
    </row>
    <row r="49" spans="1:22">
      <c r="A49" s="201">
        <v>41699</v>
      </c>
      <c r="B49" s="248">
        <f>'Eff Conc.'!B50</f>
        <v>0</v>
      </c>
      <c r="C49" s="299">
        <f>'Eff Conc.'!C50</f>
        <v>0</v>
      </c>
      <c r="D49" s="248">
        <f>'Eff Conc.'!D50*B49*3.78</f>
        <v>0</v>
      </c>
      <c r="E49" s="248">
        <f>'Eff Conc.'!E50*B49*3.78</f>
        <v>0</v>
      </c>
      <c r="F49" s="248">
        <f>'Eff Conc.'!F50*B49*3.78</f>
        <v>0</v>
      </c>
      <c r="G49" s="248">
        <f>'Eff Conc.'!G50*B49*3.78</f>
        <v>0</v>
      </c>
      <c r="H49" s="248">
        <f>'Eff Conc.'!H50*B49*3.78</f>
        <v>0</v>
      </c>
      <c r="I49" s="248">
        <f>'Eff Conc.'!I50*B49*3.78</f>
        <v>0</v>
      </c>
      <c r="J49" s="300">
        <f>'Eff Conc.'!J50*B49*3.78</f>
        <v>0</v>
      </c>
      <c r="K49" s="248">
        <f>'Eff Conc.'!K50*B49*3.78</f>
        <v>0</v>
      </c>
      <c r="L49" s="248">
        <f>'Eff Conc.'!L50*B49*3.78</f>
        <v>0</v>
      </c>
      <c r="M49" s="248">
        <f>'Eff Conc.'!M50*C49*3.78</f>
        <v>0</v>
      </c>
      <c r="N49" s="301">
        <f>'Eff Conc.'!T50*B49*3.78</f>
        <v>0</v>
      </c>
      <c r="O49" s="270"/>
      <c r="P49" s="270"/>
      <c r="Q49" s="272"/>
      <c r="R49" s="272"/>
    </row>
    <row r="50" spans="1:22">
      <c r="A50" s="210">
        <v>41713</v>
      </c>
      <c r="B50" s="253">
        <f>'Eff Conc.'!B51</f>
        <v>0</v>
      </c>
      <c r="C50" s="302">
        <f>'Eff Conc.'!C51</f>
        <v>0</v>
      </c>
      <c r="D50" s="253">
        <f>'Eff Conc.'!D51*B50*3.78</f>
        <v>0</v>
      </c>
      <c r="E50" s="253">
        <f>'Eff Conc.'!E51*B50*3.78</f>
        <v>0</v>
      </c>
      <c r="F50" s="253">
        <f>'Eff Conc.'!F51*B50*3.78</f>
        <v>0</v>
      </c>
      <c r="G50" s="253">
        <f>'Eff Conc.'!G51*B50*3.78</f>
        <v>0</v>
      </c>
      <c r="H50" s="253">
        <f>'Eff Conc.'!H51*B50*3.78</f>
        <v>0</v>
      </c>
      <c r="I50" s="253">
        <f>'Eff Conc.'!I51*B50*3.78</f>
        <v>0</v>
      </c>
      <c r="J50" s="253">
        <f>'Eff Conc.'!J51*B50*3.78</f>
        <v>0</v>
      </c>
      <c r="K50" s="253">
        <f>'Eff Conc.'!K51*B50*3.78</f>
        <v>0</v>
      </c>
      <c r="L50" s="253">
        <f>'Eff Conc.'!L51*B50*3.78</f>
        <v>0</v>
      </c>
      <c r="M50" s="253">
        <f>'Eff Conc.'!M51*C50*3.78</f>
        <v>0</v>
      </c>
      <c r="N50" s="303">
        <f>'Eff Conc.'!T51*B50*3.78</f>
        <v>0</v>
      </c>
      <c r="O50" s="276"/>
      <c r="P50" s="276"/>
      <c r="Q50" s="274"/>
      <c r="R50" s="274"/>
      <c r="S50" s="212" t="s">
        <v>31</v>
      </c>
    </row>
    <row r="51" spans="1:22">
      <c r="A51" s="201">
        <v>41730</v>
      </c>
      <c r="B51" s="248">
        <f>'Eff Conc.'!B52</f>
        <v>0</v>
      </c>
      <c r="C51" s="299">
        <f>'Eff Conc.'!C52</f>
        <v>0</v>
      </c>
      <c r="D51" s="248">
        <f>'Eff Conc.'!D52*B51*3.78</f>
        <v>0</v>
      </c>
      <c r="E51" s="248">
        <f>'Eff Conc.'!E52*B51*3.78</f>
        <v>0</v>
      </c>
      <c r="F51" s="248">
        <f>'Eff Conc.'!F52*B51*3.78</f>
        <v>0</v>
      </c>
      <c r="G51" s="248">
        <f>'Eff Conc.'!G52*B51*3.78</f>
        <v>0</v>
      </c>
      <c r="H51" s="248">
        <f>'Eff Conc.'!H52*B51*3.78</f>
        <v>0</v>
      </c>
      <c r="I51" s="248">
        <f>'Eff Conc.'!I52*B51*3.78</f>
        <v>0</v>
      </c>
      <c r="J51" s="300">
        <f>'Eff Conc.'!J52*B51*3.78</f>
        <v>0</v>
      </c>
      <c r="K51" s="248">
        <f>'Eff Conc.'!K52*B51*3.78</f>
        <v>0</v>
      </c>
      <c r="L51" s="248">
        <f>'Eff Conc.'!L52*B51*3.78</f>
        <v>0</v>
      </c>
      <c r="M51" s="248">
        <f>'Eff Conc.'!M52*C51*3.78</f>
        <v>0</v>
      </c>
      <c r="N51" s="301">
        <f>'Eff Conc.'!T52*B51*3.78</f>
        <v>0</v>
      </c>
      <c r="O51" s="270"/>
      <c r="P51" s="270"/>
      <c r="Q51" s="272"/>
      <c r="R51" s="272"/>
    </row>
    <row r="52" spans="1:22">
      <c r="A52" s="193">
        <v>41744</v>
      </c>
      <c r="B52" s="251">
        <f>'Eff Conc.'!B53</f>
        <v>0</v>
      </c>
      <c r="C52" s="297">
        <f>'Eff Conc.'!C53</f>
        <v>0</v>
      </c>
      <c r="D52" s="251">
        <f>'Eff Conc.'!D53*B52*3.78</f>
        <v>0</v>
      </c>
      <c r="E52" s="251">
        <f>'Eff Conc.'!E53*B52*3.78</f>
        <v>0</v>
      </c>
      <c r="F52" s="251">
        <f>'Eff Conc.'!F53*B52*3.78</f>
        <v>0</v>
      </c>
      <c r="G52" s="251">
        <f>'Eff Conc.'!G53*B52*3.78</f>
        <v>0</v>
      </c>
      <c r="H52" s="251">
        <f>'Eff Conc.'!H53*B52*3.78</f>
        <v>0</v>
      </c>
      <c r="I52" s="251">
        <f>'Eff Conc.'!I53*B52*3.78</f>
        <v>0</v>
      </c>
      <c r="J52" s="251">
        <f>'Eff Conc.'!J53*B52*3.78</f>
        <v>0</v>
      </c>
      <c r="K52" s="251">
        <f>'Eff Conc.'!K53*B52*3.78</f>
        <v>0</v>
      </c>
      <c r="L52" s="251">
        <f>'Eff Conc.'!L53*B52*3.78</f>
        <v>0</v>
      </c>
      <c r="M52" s="251">
        <f>'Eff Conc.'!M53*C52*3.78</f>
        <v>0</v>
      </c>
      <c r="N52" s="298">
        <f>'Eff Conc.'!T53*B52*3.78</f>
        <v>0</v>
      </c>
      <c r="O52" s="267"/>
      <c r="P52" s="267"/>
      <c r="Q52" s="269"/>
      <c r="R52" s="269"/>
      <c r="U52" s="160" t="s">
        <v>85</v>
      </c>
    </row>
    <row r="53" spans="1:22">
      <c r="A53" s="201">
        <v>41760</v>
      </c>
      <c r="B53" s="248">
        <f>'Eff Conc.'!B54</f>
        <v>0</v>
      </c>
      <c r="C53" s="299">
        <f>'Eff Conc.'!C54</f>
        <v>0</v>
      </c>
      <c r="D53" s="248">
        <f>'Eff Conc.'!D54*B53*3.78</f>
        <v>0</v>
      </c>
      <c r="E53" s="248">
        <f>'Eff Conc.'!E54*B53*3.78</f>
        <v>0</v>
      </c>
      <c r="F53" s="248">
        <f>'Eff Conc.'!F54*B53*3.78</f>
        <v>0</v>
      </c>
      <c r="G53" s="248">
        <f>'Eff Conc.'!G54*B53*3.78</f>
        <v>0</v>
      </c>
      <c r="H53" s="248">
        <f>'Eff Conc.'!H54*B53*3.78</f>
        <v>0</v>
      </c>
      <c r="I53" s="248">
        <f>'Eff Conc.'!I54*B53*3.78</f>
        <v>0</v>
      </c>
      <c r="J53" s="300">
        <f>'Eff Conc.'!J54*B53*3.78</f>
        <v>0</v>
      </c>
      <c r="K53" s="248">
        <f>'Eff Conc.'!K54*B53*3.78</f>
        <v>0</v>
      </c>
      <c r="L53" s="248">
        <f>'Eff Conc.'!L54*B53*3.78</f>
        <v>0</v>
      </c>
      <c r="M53" s="248">
        <f>'Eff Conc.'!M54*C53*3.78</f>
        <v>0</v>
      </c>
      <c r="N53" s="301">
        <f>'Eff Conc.'!T54*B53*3.78</f>
        <v>0</v>
      </c>
      <c r="O53" s="270"/>
      <c r="P53" s="270"/>
      <c r="Q53" s="272"/>
      <c r="R53" s="272"/>
    </row>
    <row r="54" spans="1:22">
      <c r="A54" s="193">
        <v>41774</v>
      </c>
      <c r="B54" s="251">
        <f>'Eff Conc.'!B55</f>
        <v>0</v>
      </c>
      <c r="C54" s="297">
        <f>'Eff Conc.'!C55</f>
        <v>0</v>
      </c>
      <c r="D54" s="251">
        <f>'Eff Conc.'!D55*B54*3.78</f>
        <v>0</v>
      </c>
      <c r="E54" s="251">
        <f>'Eff Conc.'!E55*B54*3.78</f>
        <v>0</v>
      </c>
      <c r="F54" s="251">
        <f>'Eff Conc.'!F55*B54*3.78</f>
        <v>0</v>
      </c>
      <c r="G54" s="251">
        <f>'Eff Conc.'!G55*B54*3.78</f>
        <v>0</v>
      </c>
      <c r="H54" s="251">
        <f>'Eff Conc.'!H55*B54*3.78</f>
        <v>0</v>
      </c>
      <c r="I54" s="251">
        <f>'Eff Conc.'!I55*B54*3.78</f>
        <v>0</v>
      </c>
      <c r="J54" s="251">
        <f>'Eff Conc.'!J55*B54*3.78</f>
        <v>0</v>
      </c>
      <c r="K54" s="251">
        <f>'Eff Conc.'!K55*B54*3.78</f>
        <v>0</v>
      </c>
      <c r="L54" s="251">
        <f>'Eff Conc.'!L55*B54*3.78</f>
        <v>0</v>
      </c>
      <c r="M54" s="251">
        <f>'Eff Conc.'!M55*C54*3.78</f>
        <v>0</v>
      </c>
      <c r="N54" s="298">
        <f>'Eff Conc.'!T55*B54*3.78</f>
        <v>0</v>
      </c>
      <c r="O54" s="267"/>
      <c r="P54" s="267"/>
      <c r="Q54" s="269"/>
      <c r="R54" s="269"/>
    </row>
    <row r="55" spans="1:22">
      <c r="A55" s="201">
        <v>41791</v>
      </c>
      <c r="B55" s="248">
        <f>'Eff Conc.'!B56</f>
        <v>0</v>
      </c>
      <c r="C55" s="299">
        <f>'Eff Conc.'!C56</f>
        <v>0</v>
      </c>
      <c r="D55" s="248">
        <f>'Eff Conc.'!D56*B55*3.78</f>
        <v>0</v>
      </c>
      <c r="E55" s="248">
        <f>'Eff Conc.'!E56*B55*3.78</f>
        <v>0</v>
      </c>
      <c r="F55" s="248">
        <f>'Eff Conc.'!F56*B55*3.78</f>
        <v>0</v>
      </c>
      <c r="G55" s="248">
        <f>'Eff Conc.'!G56*B55*3.78</f>
        <v>0</v>
      </c>
      <c r="H55" s="248">
        <f>'Eff Conc.'!H56*B55*3.78</f>
        <v>0</v>
      </c>
      <c r="I55" s="248">
        <f>'Eff Conc.'!I56*B55*3.78</f>
        <v>0</v>
      </c>
      <c r="J55" s="300">
        <f>'Eff Conc.'!J56*B55*3.78</f>
        <v>0</v>
      </c>
      <c r="K55" s="248">
        <f>'Eff Conc.'!K56*B55*3.78</f>
        <v>0</v>
      </c>
      <c r="L55" s="248">
        <f>'Eff Conc.'!L56*B55*3.78</f>
        <v>0</v>
      </c>
      <c r="M55" s="248">
        <f>'Eff Conc.'!M56*C55*3.78</f>
        <v>0</v>
      </c>
      <c r="N55" s="301">
        <f>'Eff Conc.'!T56*B55*3.78</f>
        <v>0</v>
      </c>
      <c r="O55" s="270"/>
      <c r="P55" s="270"/>
      <c r="Q55" s="272"/>
      <c r="R55" s="272"/>
    </row>
    <row r="56" spans="1:22" ht="15.75" thickBot="1">
      <c r="A56" s="232">
        <v>41805</v>
      </c>
      <c r="B56" s="304">
        <f>'Eff Conc.'!B57</f>
        <v>0</v>
      </c>
      <c r="C56" s="305">
        <f>'Eff Conc.'!C57</f>
        <v>0</v>
      </c>
      <c r="D56" s="304">
        <f>'Eff Conc.'!D57*B56*3.78</f>
        <v>0</v>
      </c>
      <c r="E56" s="304">
        <f>'Eff Conc.'!E57*B56*3.78</f>
        <v>0</v>
      </c>
      <c r="F56" s="304">
        <f>'Eff Conc.'!F57*B56*3.78</f>
        <v>0</v>
      </c>
      <c r="G56" s="304">
        <f>'Eff Conc.'!G57*B56*3.78</f>
        <v>0</v>
      </c>
      <c r="H56" s="304">
        <f>'Eff Conc.'!H57*B56*3.78</f>
        <v>0</v>
      </c>
      <c r="I56" s="304">
        <f>'Eff Conc.'!I57*B56*3.78</f>
        <v>0</v>
      </c>
      <c r="J56" s="304">
        <f>'Eff Conc.'!J57*B56*3.78</f>
        <v>0</v>
      </c>
      <c r="K56" s="304">
        <f>'Eff Conc.'!K57*B56*3.78</f>
        <v>0</v>
      </c>
      <c r="L56" s="304">
        <f>'Eff Conc.'!L57*B56*3.78</f>
        <v>0</v>
      </c>
      <c r="M56" s="304">
        <f>'Eff Conc.'!M57*C56*3.78</f>
        <v>0</v>
      </c>
      <c r="N56" s="306">
        <f>'Eff Conc.'!T57*B56*3.78</f>
        <v>0</v>
      </c>
      <c r="O56" s="277"/>
      <c r="P56" s="277"/>
      <c r="Q56" s="278"/>
      <c r="R56" s="278"/>
      <c r="S56" s="225" t="s">
        <v>28</v>
      </c>
    </row>
    <row r="57" spans="1:22">
      <c r="R57" s="279"/>
    </row>
    <row r="58" spans="1:22">
      <c r="R58" s="280"/>
    </row>
    <row r="59" spans="1:22" ht="23.25">
      <c r="B59" s="343" t="s">
        <v>45</v>
      </c>
      <c r="C59" s="343"/>
      <c r="D59" s="343"/>
      <c r="E59" s="343"/>
      <c r="F59" s="343"/>
      <c r="G59" s="343"/>
      <c r="H59" s="343"/>
      <c r="I59" s="343"/>
      <c r="J59" s="343"/>
      <c r="K59" s="343"/>
      <c r="L59" s="343"/>
      <c r="M59" s="343"/>
      <c r="N59" s="343"/>
      <c r="O59" s="281"/>
      <c r="P59" s="281"/>
      <c r="Q59" s="281"/>
      <c r="R59" s="282"/>
      <c r="S59" s="281"/>
      <c r="T59" s="281"/>
      <c r="U59" s="281"/>
      <c r="V59" s="281"/>
    </row>
    <row r="60" spans="1:22" ht="15.75" thickBot="1">
      <c r="B60" s="344" t="s">
        <v>43</v>
      </c>
      <c r="C60" s="344"/>
      <c r="D60" s="344"/>
      <c r="E60" s="344"/>
      <c r="F60" s="344"/>
      <c r="G60" s="344"/>
      <c r="H60" s="344"/>
      <c r="I60" s="344"/>
      <c r="J60" s="344"/>
      <c r="K60" s="344"/>
      <c r="L60" s="344"/>
      <c r="M60" s="344"/>
      <c r="N60" s="344"/>
      <c r="O60" s="283"/>
      <c r="P60" s="283"/>
      <c r="Q60" s="283"/>
      <c r="R60" s="284"/>
      <c r="S60" s="283"/>
      <c r="T60" s="283"/>
      <c r="U60" s="283"/>
      <c r="V60" s="283"/>
    </row>
    <row r="61" spans="1:22">
      <c r="A61" s="285" t="s">
        <v>36</v>
      </c>
      <c r="B61" s="307">
        <f>'Eff Conc.'!B62</f>
        <v>0</v>
      </c>
      <c r="C61" s="250">
        <f>'Eff Conc.'!C62</f>
        <v>0</v>
      </c>
      <c r="D61" s="308">
        <f t="shared" ref="D61:D64" si="0">SUM(F61,G61,H61)</f>
        <v>0</v>
      </c>
      <c r="E61" s="250">
        <f>'Eff Conc.'!E62*B61*3.78</f>
        <v>0</v>
      </c>
      <c r="F61" s="250">
        <f>'Eff Conc.'!F62*B61*3.78</f>
        <v>0</v>
      </c>
      <c r="G61" s="250">
        <f>'Eff Conc.'!G62*B61*3.78</f>
        <v>0</v>
      </c>
      <c r="H61" s="250">
        <f>'Eff Conc.'!H62*B61*3.78</f>
        <v>0</v>
      </c>
      <c r="I61" s="309">
        <f>'Eff Conc.'!I62*B61*3.78</f>
        <v>0</v>
      </c>
      <c r="J61" s="295"/>
      <c r="K61" s="307">
        <f>'Eff Conc.'!K62*B61*3.78</f>
        <v>0</v>
      </c>
      <c r="L61" s="250">
        <f>'Eff Conc.'!L62*B61*3.78</f>
        <v>0</v>
      </c>
      <c r="M61" s="309">
        <f>'Eff Conc.'!M62*C61*3.78</f>
        <v>0</v>
      </c>
      <c r="N61" s="296">
        <f>'Eff Conc.'!T62*B61*3.78</f>
        <v>0</v>
      </c>
      <c r="O61" s="265"/>
      <c r="P61" s="265"/>
      <c r="Q61" s="286"/>
      <c r="R61" s="265"/>
      <c r="S61" s="287"/>
      <c r="T61" s="287"/>
      <c r="U61" s="287"/>
      <c r="V61" s="287"/>
    </row>
    <row r="62" spans="1:22">
      <c r="A62" s="288" t="s">
        <v>36</v>
      </c>
      <c r="B62" s="310">
        <f>'Eff Conc.'!B63</f>
        <v>0</v>
      </c>
      <c r="C62" s="248">
        <f>'Eff Conc.'!C63</f>
        <v>0</v>
      </c>
      <c r="D62" s="311">
        <f t="shared" si="0"/>
        <v>0</v>
      </c>
      <c r="E62" s="248">
        <f>'Eff Conc.'!E63*B62*3.78</f>
        <v>0</v>
      </c>
      <c r="F62" s="248">
        <f>'Eff Conc.'!F63*B62*3.78</f>
        <v>0</v>
      </c>
      <c r="G62" s="248">
        <f>'Eff Conc.'!G63*B62*3.78</f>
        <v>0</v>
      </c>
      <c r="H62" s="248">
        <f>'Eff Conc.'!H63*B62*3.78</f>
        <v>0</v>
      </c>
      <c r="I62" s="312">
        <f>'Eff Conc.'!I63*B62*3.78</f>
        <v>0</v>
      </c>
      <c r="J62" s="300"/>
      <c r="K62" s="310">
        <f>'Eff Conc.'!K63*B62*3.78</f>
        <v>0</v>
      </c>
      <c r="L62" s="248">
        <f>'Eff Conc.'!L63*B62*3.78</f>
        <v>0</v>
      </c>
      <c r="M62" s="312">
        <f>'Eff Conc.'!M63*C62*3.78</f>
        <v>0</v>
      </c>
      <c r="N62" s="301">
        <f>'Eff Conc.'!T63*B62*3.78</f>
        <v>0</v>
      </c>
      <c r="O62" s="272"/>
      <c r="P62" s="272"/>
      <c r="Q62" s="289"/>
      <c r="R62" s="272"/>
    </row>
    <row r="63" spans="1:22">
      <c r="A63" s="288" t="s">
        <v>40</v>
      </c>
      <c r="B63" s="310">
        <f>'Eff Conc.'!B64</f>
        <v>0</v>
      </c>
      <c r="C63" s="248">
        <f>'Eff Conc.'!C64</f>
        <v>0</v>
      </c>
      <c r="D63" s="310">
        <f t="shared" si="0"/>
        <v>0</v>
      </c>
      <c r="E63" s="248">
        <f>'Eff Conc.'!E64*B63*3.78</f>
        <v>0</v>
      </c>
      <c r="F63" s="248">
        <f>'Eff Conc.'!F64*B63*3.78</f>
        <v>0</v>
      </c>
      <c r="G63" s="248">
        <f>'Eff Conc.'!G64*B63*3.78</f>
        <v>0</v>
      </c>
      <c r="H63" s="248">
        <f>'Eff Conc.'!H64*B63*3.78</f>
        <v>0</v>
      </c>
      <c r="I63" s="312">
        <f>'Eff Conc.'!I64*B63*3.78</f>
        <v>0</v>
      </c>
      <c r="J63" s="300"/>
      <c r="K63" s="310">
        <f>'Eff Conc.'!K64*B63*3.78</f>
        <v>0</v>
      </c>
      <c r="L63" s="248">
        <f>'Eff Conc.'!L64*B63*3.78</f>
        <v>0</v>
      </c>
      <c r="M63" s="312">
        <f>'Eff Conc.'!M64*C63*3.78</f>
        <v>0</v>
      </c>
      <c r="N63" s="301">
        <f>'Eff Conc.'!T64*B63*3.78</f>
        <v>0</v>
      </c>
      <c r="O63" s="272"/>
      <c r="P63" s="272"/>
      <c r="Q63" s="290"/>
      <c r="R63" s="272"/>
    </row>
    <row r="64" spans="1:22" ht="15.75" thickBot="1">
      <c r="A64" s="291" t="s">
        <v>40</v>
      </c>
      <c r="B64" s="313">
        <f>'Eff Conc.'!B65</f>
        <v>0</v>
      </c>
      <c r="C64" s="249">
        <f>'Eff Conc.'!C65</f>
        <v>0</v>
      </c>
      <c r="D64" s="314">
        <f t="shared" si="0"/>
        <v>0</v>
      </c>
      <c r="E64" s="249">
        <f>'Eff Conc.'!E65*B64*3.78</f>
        <v>0</v>
      </c>
      <c r="F64" s="249">
        <f>'Eff Conc.'!F65*B64*3.78</f>
        <v>0</v>
      </c>
      <c r="G64" s="249">
        <f>'Eff Conc.'!G65*B64*3.78</f>
        <v>0</v>
      </c>
      <c r="H64" s="249">
        <f>'Eff Conc.'!H65*B64*3.78</f>
        <v>0</v>
      </c>
      <c r="I64" s="315">
        <f>'Eff Conc.'!I65*B64*3.78</f>
        <v>0</v>
      </c>
      <c r="J64" s="316"/>
      <c r="K64" s="313">
        <f>'Eff Conc.'!K65*B64*3.78</f>
        <v>0</v>
      </c>
      <c r="L64" s="249">
        <f>'Eff Conc.'!L65*B64*3.78</f>
        <v>0</v>
      </c>
      <c r="M64" s="315">
        <f>'Eff Conc.'!M65*C64*3.78</f>
        <v>0</v>
      </c>
      <c r="N64" s="317">
        <f>'Eff Conc.'!T65*B64*3.78</f>
        <v>0</v>
      </c>
      <c r="O64" s="292"/>
      <c r="P64" s="292"/>
      <c r="Q64" s="293"/>
      <c r="R64" s="292"/>
    </row>
  </sheetData>
  <sheetProtection sheet="1" objects="1" scenarios="1" selectLockedCells="1"/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5"/>
  <sheetViews>
    <sheetView zoomScale="85" zoomScaleNormal="85" workbookViewId="0">
      <selection activeCell="E21" sqref="E21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335" t="s">
        <v>79</v>
      </c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91"/>
      <c r="P1" s="91"/>
    </row>
    <row r="2" spans="1:17" ht="23.25" customHeight="1">
      <c r="C2" s="357" t="s">
        <v>81</v>
      </c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1:17" ht="18.75">
      <c r="C3" s="339" t="str">
        <f>'Inf Conc.'!C3</f>
        <v>Pinole-Hercules Water Pollution Control Plant</v>
      </c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</row>
    <row r="4" spans="1:17" ht="19.5" thickBot="1">
      <c r="C4" s="339" t="str">
        <f>'Inf Conc.'!C4</f>
        <v>Kimberly Odom 510-741-3858</v>
      </c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</row>
    <row r="5" spans="1:17" ht="27.75" customHeight="1">
      <c r="A5" s="108" t="s">
        <v>86</v>
      </c>
      <c r="B5" s="25" t="s">
        <v>0</v>
      </c>
      <c r="C5" s="356" t="s">
        <v>4</v>
      </c>
      <c r="D5" s="355"/>
      <c r="E5" s="356" t="s">
        <v>1</v>
      </c>
      <c r="F5" s="355"/>
      <c r="G5" s="356" t="s">
        <v>2</v>
      </c>
      <c r="H5" s="355"/>
      <c r="I5" s="356" t="s">
        <v>3</v>
      </c>
      <c r="J5" s="355"/>
      <c r="K5" s="356" t="s">
        <v>8</v>
      </c>
      <c r="L5" s="355"/>
      <c r="M5" s="354" t="s">
        <v>53</v>
      </c>
      <c r="N5" s="355"/>
      <c r="O5" s="354" t="s">
        <v>10</v>
      </c>
      <c r="P5" s="355"/>
      <c r="Q5" s="7"/>
    </row>
    <row r="6" spans="1:17" ht="18.75" customHeight="1" thickBot="1">
      <c r="A6" s="93"/>
      <c r="B6" s="110" t="s">
        <v>82</v>
      </c>
      <c r="C6" s="6" t="s">
        <v>71</v>
      </c>
      <c r="D6" s="59" t="s">
        <v>72</v>
      </c>
      <c r="E6" s="6" t="s">
        <v>71</v>
      </c>
      <c r="F6" s="59" t="s">
        <v>72</v>
      </c>
      <c r="G6" s="6" t="s">
        <v>71</v>
      </c>
      <c r="H6" s="59" t="s">
        <v>72</v>
      </c>
      <c r="I6" s="6" t="s">
        <v>71</v>
      </c>
      <c r="J6" s="59" t="s">
        <v>72</v>
      </c>
      <c r="K6" s="6" t="s">
        <v>71</v>
      </c>
      <c r="L6" s="59" t="s">
        <v>72</v>
      </c>
      <c r="M6" s="81" t="s">
        <v>71</v>
      </c>
      <c r="N6" s="82" t="s">
        <v>72</v>
      </c>
      <c r="O6" s="81" t="s">
        <v>71</v>
      </c>
      <c r="P6" s="59" t="s">
        <v>72</v>
      </c>
      <c r="Q6" s="7"/>
    </row>
    <row r="7" spans="1:17">
      <c r="A7" s="99" t="s">
        <v>35</v>
      </c>
      <c r="B7" s="99">
        <f>'Inf Conc.'!B7</f>
        <v>41115</v>
      </c>
      <c r="C7" s="144"/>
      <c r="D7" s="145"/>
      <c r="E7" s="144"/>
      <c r="F7" s="145"/>
      <c r="G7" s="144"/>
      <c r="H7" s="145"/>
      <c r="I7" s="144"/>
      <c r="J7" s="145"/>
      <c r="K7" s="144"/>
      <c r="L7" s="145"/>
      <c r="M7" s="144"/>
      <c r="N7" s="145"/>
      <c r="O7" s="13"/>
      <c r="P7" s="145"/>
      <c r="Q7" s="26" t="s">
        <v>30</v>
      </c>
    </row>
    <row r="8" spans="1:17">
      <c r="A8" s="100" t="s">
        <v>36</v>
      </c>
      <c r="B8" s="100">
        <f>'Inf Conc.'!B10</f>
        <v>41254</v>
      </c>
      <c r="C8" s="146"/>
      <c r="D8" s="147"/>
      <c r="E8" s="146"/>
      <c r="F8" s="147"/>
      <c r="G8" s="146"/>
      <c r="H8" s="147"/>
      <c r="I8" s="146"/>
      <c r="J8" s="147"/>
      <c r="K8" s="146"/>
      <c r="L8" s="147"/>
      <c r="M8" s="146"/>
      <c r="N8" s="147"/>
      <c r="O8" s="16"/>
      <c r="P8" s="147"/>
      <c r="Q8" s="26" t="s">
        <v>31</v>
      </c>
    </row>
    <row r="9" spans="1:17">
      <c r="A9" s="101" t="s">
        <v>37</v>
      </c>
      <c r="B9" s="101">
        <f>'Inf Conc.'!B11</f>
        <v>0</v>
      </c>
      <c r="C9" s="146"/>
      <c r="D9" s="147"/>
      <c r="E9" s="146"/>
      <c r="F9" s="147"/>
      <c r="G9" s="146"/>
      <c r="H9" s="147"/>
      <c r="I9" s="146"/>
      <c r="J9" s="147"/>
      <c r="K9" s="146"/>
      <c r="L9" s="147"/>
      <c r="M9" s="146"/>
      <c r="N9" s="147"/>
      <c r="O9" s="16"/>
      <c r="P9" s="147"/>
      <c r="Q9" s="113" t="s">
        <v>27</v>
      </c>
    </row>
    <row r="10" spans="1:17">
      <c r="A10" s="148" t="s">
        <v>38</v>
      </c>
      <c r="B10" s="148">
        <f>'Inf Conc.'!B12</f>
        <v>0</v>
      </c>
      <c r="C10" s="149"/>
      <c r="D10" s="150"/>
      <c r="E10" s="149"/>
      <c r="F10" s="150"/>
      <c r="G10" s="149"/>
      <c r="H10" s="150"/>
      <c r="I10" s="149"/>
      <c r="J10" s="150"/>
      <c r="K10" s="149"/>
      <c r="L10" s="150"/>
      <c r="M10" s="149"/>
      <c r="N10" s="150"/>
      <c r="O10" s="151"/>
      <c r="P10" s="150"/>
      <c r="Q10" s="26" t="s">
        <v>30</v>
      </c>
    </row>
    <row r="11" spans="1:17" ht="15.75" thickBot="1">
      <c r="A11" s="129" t="s">
        <v>39</v>
      </c>
      <c r="B11" s="129">
        <f>'Inf Conc.'!B13</f>
        <v>0</v>
      </c>
      <c r="C11" s="152"/>
      <c r="D11" s="153"/>
      <c r="E11" s="152"/>
      <c r="F11" s="153"/>
      <c r="G11" s="152"/>
      <c r="H11" s="153"/>
      <c r="I11" s="152"/>
      <c r="J11" s="153"/>
      <c r="K11" s="152"/>
      <c r="L11" s="153"/>
      <c r="M11" s="152"/>
      <c r="N11" s="153"/>
      <c r="O11" s="154"/>
      <c r="P11" s="153"/>
      <c r="Q11" s="28" t="s">
        <v>28</v>
      </c>
    </row>
    <row r="13" spans="1:17">
      <c r="B13" s="329"/>
      <c r="C13" s="330">
        <v>7.0000000000000007E-2</v>
      </c>
      <c r="D13" s="330">
        <v>0.1</v>
      </c>
      <c r="E13" s="330">
        <v>0.01</v>
      </c>
      <c r="F13" s="330">
        <v>0.1</v>
      </c>
      <c r="G13" s="330">
        <v>0.01</v>
      </c>
      <c r="H13" s="330">
        <v>0.1</v>
      </c>
      <c r="I13" s="330">
        <v>0.04</v>
      </c>
      <c r="J13" s="330">
        <v>0.1</v>
      </c>
      <c r="K13" s="330">
        <v>7.4999999999999997E-2</v>
      </c>
      <c r="L13" s="330">
        <v>0.1</v>
      </c>
    </row>
    <row r="14" spans="1:17">
      <c r="B14" s="329"/>
      <c r="C14" s="330" t="s">
        <v>102</v>
      </c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7">
      <c r="B15" s="7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conditionalFormatting sqref="C7">
    <cfRule type="expression" dxfId="573" priority="71">
      <formula>ISTEXT(C7)</formula>
    </cfRule>
  </conditionalFormatting>
  <conditionalFormatting sqref="D7">
    <cfRule type="expression" dxfId="572" priority="70">
      <formula>ISTEXT(D7)</formula>
    </cfRule>
  </conditionalFormatting>
  <conditionalFormatting sqref="E7">
    <cfRule type="expression" dxfId="571" priority="69">
      <formula>ISTEXT(E7)</formula>
    </cfRule>
  </conditionalFormatting>
  <conditionalFormatting sqref="F7">
    <cfRule type="expression" dxfId="570" priority="68">
      <formula>ISTEXT(F7)</formula>
    </cfRule>
  </conditionalFormatting>
  <conditionalFormatting sqref="G7">
    <cfRule type="expression" dxfId="569" priority="67">
      <formula>ISTEXT(G7)</formula>
    </cfRule>
  </conditionalFormatting>
  <conditionalFormatting sqref="H7">
    <cfRule type="expression" dxfId="568" priority="66">
      <formula>ISTEXT(H7)</formula>
    </cfRule>
  </conditionalFormatting>
  <conditionalFormatting sqref="I7">
    <cfRule type="expression" dxfId="567" priority="65">
      <formula>ISTEXT(I7)</formula>
    </cfRule>
  </conditionalFormatting>
  <conditionalFormatting sqref="J7">
    <cfRule type="expression" dxfId="566" priority="64">
      <formula>ISTEXT(J7)</formula>
    </cfRule>
  </conditionalFormatting>
  <conditionalFormatting sqref="K7">
    <cfRule type="expression" dxfId="565" priority="63">
      <formula>ISTEXT(K7)</formula>
    </cfRule>
  </conditionalFormatting>
  <conditionalFormatting sqref="L7">
    <cfRule type="expression" dxfId="564" priority="62">
      <formula>ISTEXT(L7)</formula>
    </cfRule>
  </conditionalFormatting>
  <conditionalFormatting sqref="M7">
    <cfRule type="expression" dxfId="563" priority="61">
      <formula>ISTEXT(M7)</formula>
    </cfRule>
  </conditionalFormatting>
  <conditionalFormatting sqref="N7">
    <cfRule type="expression" dxfId="562" priority="60">
      <formula>ISTEXT(N7)</formula>
    </cfRule>
  </conditionalFormatting>
  <conditionalFormatting sqref="O7">
    <cfRule type="expression" dxfId="561" priority="59">
      <formula>ISTEXT(O7)</formula>
    </cfRule>
  </conditionalFormatting>
  <conditionalFormatting sqref="P7">
    <cfRule type="expression" dxfId="560" priority="58">
      <formula>ISTEXT(P7)</formula>
    </cfRule>
  </conditionalFormatting>
  <conditionalFormatting sqref="C8">
    <cfRule type="expression" dxfId="559" priority="57">
      <formula>ISTEXT(C8)</formula>
    </cfRule>
  </conditionalFormatting>
  <conditionalFormatting sqref="D8">
    <cfRule type="expression" dxfId="558" priority="56">
      <formula>ISTEXT(D8)</formula>
    </cfRule>
  </conditionalFormatting>
  <conditionalFormatting sqref="E8">
    <cfRule type="expression" dxfId="557" priority="55">
      <formula>ISTEXT(E8)</formula>
    </cfRule>
  </conditionalFormatting>
  <conditionalFormatting sqref="F8">
    <cfRule type="expression" dxfId="556" priority="54">
      <formula>ISTEXT(F8)</formula>
    </cfRule>
  </conditionalFormatting>
  <conditionalFormatting sqref="G8">
    <cfRule type="expression" dxfId="555" priority="53">
      <formula>ISTEXT(G8)</formula>
    </cfRule>
  </conditionalFormatting>
  <conditionalFormatting sqref="H8">
    <cfRule type="expression" dxfId="554" priority="52">
      <formula>ISTEXT(H8)</formula>
    </cfRule>
  </conditionalFormatting>
  <conditionalFormatting sqref="I8">
    <cfRule type="expression" dxfId="553" priority="51">
      <formula>ISTEXT(I8)</formula>
    </cfRule>
  </conditionalFormatting>
  <conditionalFormatting sqref="J8">
    <cfRule type="expression" dxfId="552" priority="50">
      <formula>ISTEXT(J8)</formula>
    </cfRule>
  </conditionalFormatting>
  <conditionalFormatting sqref="K8">
    <cfRule type="expression" dxfId="551" priority="49">
      <formula>ISTEXT(K8)</formula>
    </cfRule>
  </conditionalFormatting>
  <conditionalFormatting sqref="L8">
    <cfRule type="expression" dxfId="550" priority="48">
      <formula>ISTEXT(L8)</formula>
    </cfRule>
  </conditionalFormatting>
  <conditionalFormatting sqref="M8">
    <cfRule type="expression" dxfId="549" priority="47">
      <formula>ISTEXT(M8)</formula>
    </cfRule>
  </conditionalFormatting>
  <conditionalFormatting sqref="N8">
    <cfRule type="expression" dxfId="548" priority="46">
      <formula>ISTEXT(N8)</formula>
    </cfRule>
  </conditionalFormatting>
  <conditionalFormatting sqref="O8">
    <cfRule type="expression" dxfId="547" priority="45">
      <formula>ISTEXT(O8)</formula>
    </cfRule>
  </conditionalFormatting>
  <conditionalFormatting sqref="P8">
    <cfRule type="expression" dxfId="546" priority="44">
      <formula>ISTEXT(P8)</formula>
    </cfRule>
  </conditionalFormatting>
  <conditionalFormatting sqref="C9">
    <cfRule type="expression" dxfId="545" priority="43">
      <formula>ISTEXT(C9)</formula>
    </cfRule>
  </conditionalFormatting>
  <conditionalFormatting sqref="D9">
    <cfRule type="expression" dxfId="544" priority="42">
      <formula>ISTEXT(D9)</formula>
    </cfRule>
  </conditionalFormatting>
  <conditionalFormatting sqref="E9">
    <cfRule type="expression" dxfId="543" priority="41">
      <formula>ISTEXT(E9)</formula>
    </cfRule>
  </conditionalFormatting>
  <conditionalFormatting sqref="F9">
    <cfRule type="expression" dxfId="542" priority="40">
      <formula>ISTEXT(F9)</formula>
    </cfRule>
  </conditionalFormatting>
  <conditionalFormatting sqref="G9">
    <cfRule type="expression" dxfId="541" priority="39">
      <formula>ISTEXT(G9)</formula>
    </cfRule>
  </conditionalFormatting>
  <conditionalFormatting sqref="H9">
    <cfRule type="expression" dxfId="540" priority="38">
      <formula>ISTEXT(H9)</formula>
    </cfRule>
  </conditionalFormatting>
  <conditionalFormatting sqref="I9">
    <cfRule type="expression" dxfId="539" priority="37">
      <formula>ISTEXT(I9)</formula>
    </cfRule>
  </conditionalFormatting>
  <conditionalFormatting sqref="J9">
    <cfRule type="expression" dxfId="538" priority="36">
      <formula>ISTEXT(J9)</formula>
    </cfRule>
  </conditionalFormatting>
  <conditionalFormatting sqref="K9">
    <cfRule type="expression" dxfId="537" priority="35">
      <formula>ISTEXT(K9)</formula>
    </cfRule>
  </conditionalFormatting>
  <conditionalFormatting sqref="L9">
    <cfRule type="expression" dxfId="536" priority="34">
      <formula>ISTEXT(L9)</formula>
    </cfRule>
  </conditionalFormatting>
  <conditionalFormatting sqref="M9">
    <cfRule type="expression" dxfId="535" priority="33">
      <formula>ISTEXT(M9)</formula>
    </cfRule>
  </conditionalFormatting>
  <conditionalFormatting sqref="N9">
    <cfRule type="expression" dxfId="534" priority="32">
      <formula>ISTEXT(N9)</formula>
    </cfRule>
  </conditionalFormatting>
  <conditionalFormatting sqref="O9">
    <cfRule type="expression" dxfId="533" priority="31">
      <formula>ISTEXT(O9)</formula>
    </cfRule>
  </conditionalFormatting>
  <conditionalFormatting sqref="P9">
    <cfRule type="expression" dxfId="532" priority="30">
      <formula>ISTEXT(P9)</formula>
    </cfRule>
  </conditionalFormatting>
  <conditionalFormatting sqref="C10">
    <cfRule type="expression" dxfId="531" priority="29">
      <formula>ISTEXT(C10)</formula>
    </cfRule>
  </conditionalFormatting>
  <conditionalFormatting sqref="D10">
    <cfRule type="expression" dxfId="530" priority="28">
      <formula>ISTEXT(D10)</formula>
    </cfRule>
  </conditionalFormatting>
  <conditionalFormatting sqref="E10">
    <cfRule type="expression" dxfId="529" priority="27">
      <formula>ISTEXT(E10)</formula>
    </cfRule>
  </conditionalFormatting>
  <conditionalFormatting sqref="F10">
    <cfRule type="expression" dxfId="528" priority="26">
      <formula>ISTEXT(F10)</formula>
    </cfRule>
  </conditionalFormatting>
  <conditionalFormatting sqref="G10">
    <cfRule type="expression" dxfId="527" priority="25">
      <formula>ISTEXT(G10)</formula>
    </cfRule>
  </conditionalFormatting>
  <conditionalFormatting sqref="H10">
    <cfRule type="expression" dxfId="526" priority="24">
      <formula>ISTEXT(H10)</formula>
    </cfRule>
  </conditionalFormatting>
  <conditionalFormatting sqref="I10">
    <cfRule type="expression" dxfId="525" priority="23">
      <formula>ISTEXT(I10)</formula>
    </cfRule>
  </conditionalFormatting>
  <conditionalFormatting sqref="J10">
    <cfRule type="expression" dxfId="524" priority="22">
      <formula>ISTEXT(J10)</formula>
    </cfRule>
  </conditionalFormatting>
  <conditionalFormatting sqref="K10">
    <cfRule type="expression" dxfId="523" priority="21">
      <formula>ISTEXT(K10)</formula>
    </cfRule>
  </conditionalFormatting>
  <conditionalFormatting sqref="L10">
    <cfRule type="expression" dxfId="522" priority="20">
      <formula>ISTEXT(L10)</formula>
    </cfRule>
  </conditionalFormatting>
  <conditionalFormatting sqref="M10">
    <cfRule type="expression" dxfId="521" priority="19">
      <formula>ISTEXT(M10)</formula>
    </cfRule>
  </conditionalFormatting>
  <conditionalFormatting sqref="N10">
    <cfRule type="expression" dxfId="520" priority="18">
      <formula>ISTEXT(N10)</formula>
    </cfRule>
  </conditionalFormatting>
  <conditionalFormatting sqref="O10">
    <cfRule type="expression" dxfId="519" priority="17">
      <formula>ISTEXT(O10)</formula>
    </cfRule>
  </conditionalFormatting>
  <conditionalFormatting sqref="P10">
    <cfRule type="expression" dxfId="518" priority="16">
      <formula>ISTEXT(P10)</formula>
    </cfRule>
  </conditionalFormatting>
  <conditionalFormatting sqref="C11">
    <cfRule type="expression" dxfId="517" priority="15">
      <formula>ISTEXT(C11)</formula>
    </cfRule>
  </conditionalFormatting>
  <conditionalFormatting sqref="D11">
    <cfRule type="expression" dxfId="516" priority="14">
      <formula>ISTEXT(D11)</formula>
    </cfRule>
  </conditionalFormatting>
  <conditionalFormatting sqref="E11">
    <cfRule type="expression" dxfId="515" priority="13">
      <formula>ISTEXT(E11)</formula>
    </cfRule>
  </conditionalFormatting>
  <conditionalFormatting sqref="F11">
    <cfRule type="expression" dxfId="514" priority="12">
      <formula>ISTEXT(F11)</formula>
    </cfRule>
  </conditionalFormatting>
  <conditionalFormatting sqref="G11">
    <cfRule type="expression" dxfId="513" priority="11">
      <formula>ISTEXT(G11)</formula>
    </cfRule>
  </conditionalFormatting>
  <conditionalFormatting sqref="H11">
    <cfRule type="expression" dxfId="512" priority="10">
      <formula>ISTEXT(H11)</formula>
    </cfRule>
  </conditionalFormatting>
  <conditionalFormatting sqref="I11">
    <cfRule type="expression" dxfId="511" priority="9">
      <formula>ISTEXT(I11)</formula>
    </cfRule>
  </conditionalFormatting>
  <conditionalFormatting sqref="J11">
    <cfRule type="expression" dxfId="510" priority="8">
      <formula>ISTEXT(J11)</formula>
    </cfRule>
  </conditionalFormatting>
  <conditionalFormatting sqref="K11">
    <cfRule type="expression" dxfId="509" priority="7">
      <formula>ISTEXT(K11)</formula>
    </cfRule>
  </conditionalFormatting>
  <conditionalFormatting sqref="L11">
    <cfRule type="expression" dxfId="508" priority="6">
      <formula>ISTEXT(L11)</formula>
    </cfRule>
  </conditionalFormatting>
  <conditionalFormatting sqref="M11">
    <cfRule type="expression" dxfId="507" priority="5">
      <formula>ISTEXT(M11)</formula>
    </cfRule>
  </conditionalFormatting>
  <conditionalFormatting sqref="N11">
    <cfRule type="expression" dxfId="506" priority="4">
      <formula>ISTEXT(N11)</formula>
    </cfRule>
  </conditionalFormatting>
  <conditionalFormatting sqref="O11">
    <cfRule type="expression" dxfId="505" priority="3">
      <formula>ISTEXT(O11)</formula>
    </cfRule>
  </conditionalFormatting>
  <conditionalFormatting sqref="P11">
    <cfRule type="expression" dxfId="504" priority="2">
      <formula>ISTEXT(P11)</formula>
    </cfRule>
  </conditionalFormatting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58"/>
  <sheetViews>
    <sheetView zoomScale="70" zoomScaleNormal="70" workbookViewId="0">
      <selection activeCell="W57" sqref="W57"/>
    </sheetView>
  </sheetViews>
  <sheetFormatPr defaultRowHeight="15"/>
  <cols>
    <col min="1" max="1" width="11" customWidth="1"/>
    <col min="2" max="19" width="6" customWidth="1"/>
    <col min="20" max="21" width="5" customWidth="1"/>
  </cols>
  <sheetData>
    <row r="1" spans="1:22" ht="23.25" customHeight="1">
      <c r="C1" s="335" t="s">
        <v>80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69"/>
      <c r="U1" s="69"/>
    </row>
    <row r="2" spans="1:22" s="7" customFormat="1" ht="20.25" customHeight="1">
      <c r="C2" s="334" t="s">
        <v>41</v>
      </c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70"/>
      <c r="U2" s="70"/>
    </row>
    <row r="3" spans="1:22" ht="18.75">
      <c r="B3" s="339" t="str">
        <f>'Inf Conc.'!C3</f>
        <v>Pinole-Hercules Water Pollution Control Plant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</row>
    <row r="4" spans="1:22" ht="19.5" thickBot="1">
      <c r="B4" s="339" t="str">
        <f>'Inf Conc.'!C4</f>
        <v>Kimberly Odom 510-741-3858</v>
      </c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</row>
    <row r="5" spans="1:22" ht="27.75" customHeight="1">
      <c r="A5" s="71" t="s">
        <v>0</v>
      </c>
      <c r="B5" s="356" t="s">
        <v>4</v>
      </c>
      <c r="C5" s="355"/>
      <c r="D5" s="356" t="s">
        <v>5</v>
      </c>
      <c r="E5" s="355"/>
      <c r="F5" s="356" t="s">
        <v>1</v>
      </c>
      <c r="G5" s="355"/>
      <c r="H5" s="356" t="s">
        <v>2</v>
      </c>
      <c r="I5" s="355"/>
      <c r="J5" s="356" t="s">
        <v>3</v>
      </c>
      <c r="K5" s="355"/>
      <c r="L5" s="356" t="s">
        <v>7</v>
      </c>
      <c r="M5" s="355"/>
      <c r="N5" s="356" t="s">
        <v>8</v>
      </c>
      <c r="O5" s="355"/>
      <c r="P5" s="356" t="s">
        <v>59</v>
      </c>
      <c r="Q5" s="355"/>
      <c r="R5" s="354" t="s">
        <v>53</v>
      </c>
      <c r="S5" s="355"/>
      <c r="T5" s="354" t="s">
        <v>10</v>
      </c>
      <c r="U5" s="355"/>
      <c r="V5" s="7"/>
    </row>
    <row r="6" spans="1:22" ht="18.75" customHeight="1" thickBot="1">
      <c r="A6" s="93" t="s">
        <v>82</v>
      </c>
      <c r="B6" s="6" t="s">
        <v>71</v>
      </c>
      <c r="C6" s="59" t="s">
        <v>72</v>
      </c>
      <c r="D6" s="6" t="s">
        <v>71</v>
      </c>
      <c r="E6" s="59" t="s">
        <v>72</v>
      </c>
      <c r="F6" s="6" t="s">
        <v>71</v>
      </c>
      <c r="G6" s="59" t="s">
        <v>72</v>
      </c>
      <c r="H6" s="6" t="s">
        <v>71</v>
      </c>
      <c r="I6" s="59" t="s">
        <v>72</v>
      </c>
      <c r="J6" s="6" t="s">
        <v>71</v>
      </c>
      <c r="K6" s="59" t="s">
        <v>72</v>
      </c>
      <c r="L6" s="6" t="s">
        <v>71</v>
      </c>
      <c r="M6" s="59" t="s">
        <v>72</v>
      </c>
      <c r="N6" s="6" t="s">
        <v>71</v>
      </c>
      <c r="O6" s="59" t="s">
        <v>72</v>
      </c>
      <c r="P6" s="6" t="s">
        <v>71</v>
      </c>
      <c r="Q6" s="59" t="s">
        <v>72</v>
      </c>
      <c r="R6" s="81" t="s">
        <v>71</v>
      </c>
      <c r="S6" s="82" t="s">
        <v>72</v>
      </c>
      <c r="T6" s="81" t="s">
        <v>71</v>
      </c>
      <c r="U6" s="59" t="s">
        <v>72</v>
      </c>
      <c r="V6" s="7"/>
    </row>
    <row r="7" spans="1:22">
      <c r="A7" s="94">
        <v>41091</v>
      </c>
      <c r="B7" s="144"/>
      <c r="C7" s="318"/>
      <c r="D7" s="144"/>
      <c r="E7" s="318"/>
      <c r="F7" s="144"/>
      <c r="G7" s="318"/>
      <c r="H7" s="144"/>
      <c r="I7" s="318"/>
      <c r="J7" s="144"/>
      <c r="K7" s="318"/>
      <c r="L7" s="83"/>
      <c r="M7" s="84"/>
      <c r="N7" s="144"/>
      <c r="O7" s="318"/>
      <c r="P7" s="144"/>
      <c r="Q7" s="318"/>
      <c r="R7" s="144"/>
      <c r="S7" s="318"/>
      <c r="T7" s="144"/>
      <c r="U7" s="145"/>
    </row>
    <row r="8" spans="1:22">
      <c r="A8" s="95">
        <v>41105</v>
      </c>
      <c r="B8" s="320"/>
      <c r="C8" s="319"/>
      <c r="D8" s="320"/>
      <c r="E8" s="319"/>
      <c r="F8" s="320"/>
      <c r="G8" s="319"/>
      <c r="H8" s="320"/>
      <c r="I8" s="319"/>
      <c r="J8" s="320"/>
      <c r="K8" s="319"/>
      <c r="L8" s="320"/>
      <c r="M8" s="319"/>
      <c r="N8" s="320"/>
      <c r="O8" s="319"/>
      <c r="P8" s="320"/>
      <c r="Q8" s="319"/>
      <c r="R8" s="320"/>
      <c r="S8" s="319"/>
      <c r="T8" s="320"/>
      <c r="U8" s="321"/>
    </row>
    <row r="9" spans="1:22">
      <c r="A9" s="96">
        <v>41122</v>
      </c>
      <c r="B9" s="146"/>
      <c r="C9" s="325"/>
      <c r="D9" s="146"/>
      <c r="E9" s="325"/>
      <c r="F9" s="146"/>
      <c r="G9" s="325"/>
      <c r="H9" s="146"/>
      <c r="I9" s="325"/>
      <c r="J9" s="146"/>
      <c r="K9" s="325"/>
      <c r="L9" s="85"/>
      <c r="M9" s="86"/>
      <c r="N9" s="146"/>
      <c r="O9" s="325"/>
      <c r="P9" s="146"/>
      <c r="Q9" s="325"/>
      <c r="R9" s="146"/>
      <c r="S9" s="325"/>
      <c r="T9" s="146"/>
      <c r="U9" s="147"/>
    </row>
    <row r="10" spans="1:22">
      <c r="A10" s="95">
        <v>41136</v>
      </c>
      <c r="B10" s="320"/>
      <c r="C10" s="319"/>
      <c r="D10" s="320"/>
      <c r="E10" s="319"/>
      <c r="F10" s="320"/>
      <c r="G10" s="319"/>
      <c r="H10" s="320"/>
      <c r="I10" s="319"/>
      <c r="J10" s="320"/>
      <c r="K10" s="319"/>
      <c r="L10" s="320"/>
      <c r="M10" s="319"/>
      <c r="N10" s="320"/>
      <c r="O10" s="319"/>
      <c r="P10" s="320"/>
      <c r="Q10" s="319"/>
      <c r="R10" s="320"/>
      <c r="S10" s="319"/>
      <c r="T10" s="320"/>
      <c r="U10" s="321"/>
    </row>
    <row r="11" spans="1:22">
      <c r="A11" s="96">
        <v>41153</v>
      </c>
      <c r="B11" s="146"/>
      <c r="C11" s="325"/>
      <c r="D11" s="146"/>
      <c r="E11" s="325"/>
      <c r="F11" s="146"/>
      <c r="G11" s="325"/>
      <c r="H11" s="146"/>
      <c r="I11" s="325"/>
      <c r="J11" s="146"/>
      <c r="K11" s="325"/>
      <c r="L11" s="85"/>
      <c r="M11" s="86"/>
      <c r="N11" s="146"/>
      <c r="O11" s="325"/>
      <c r="P11" s="146"/>
      <c r="Q11" s="325"/>
      <c r="R11" s="146"/>
      <c r="S11" s="325"/>
      <c r="T11" s="146"/>
      <c r="U11" s="147"/>
    </row>
    <row r="12" spans="1:22" ht="15.75" thickBot="1">
      <c r="A12" s="97">
        <v>41167</v>
      </c>
      <c r="B12" s="322"/>
      <c r="C12" s="323"/>
      <c r="D12" s="322"/>
      <c r="E12" s="323"/>
      <c r="F12" s="322"/>
      <c r="G12" s="323"/>
      <c r="H12" s="322"/>
      <c r="I12" s="323"/>
      <c r="J12" s="322"/>
      <c r="K12" s="323"/>
      <c r="L12" s="322"/>
      <c r="M12" s="323"/>
      <c r="N12" s="322"/>
      <c r="O12" s="323"/>
      <c r="P12" s="322"/>
      <c r="Q12" s="323"/>
      <c r="R12" s="322"/>
      <c r="S12" s="323"/>
      <c r="T12" s="322"/>
      <c r="U12" s="324"/>
      <c r="V12" s="8" t="s">
        <v>30</v>
      </c>
    </row>
    <row r="13" spans="1:22">
      <c r="A13" s="96">
        <v>41183</v>
      </c>
      <c r="B13" s="144"/>
      <c r="C13" s="318"/>
      <c r="D13" s="144"/>
      <c r="E13" s="318"/>
      <c r="F13" s="144"/>
      <c r="G13" s="318"/>
      <c r="H13" s="144"/>
      <c r="I13" s="318"/>
      <c r="J13" s="144"/>
      <c r="K13" s="318"/>
      <c r="L13" s="83"/>
      <c r="M13" s="84"/>
      <c r="N13" s="144"/>
      <c r="O13" s="318"/>
      <c r="P13" s="144"/>
      <c r="Q13" s="318"/>
      <c r="R13" s="144"/>
      <c r="S13" s="318"/>
      <c r="T13" s="144"/>
      <c r="U13" s="145"/>
    </row>
    <row r="14" spans="1:22">
      <c r="A14" s="95">
        <v>41197</v>
      </c>
      <c r="B14" s="320"/>
      <c r="C14" s="319"/>
      <c r="D14" s="320"/>
      <c r="E14" s="319"/>
      <c r="F14" s="320"/>
      <c r="G14" s="319"/>
      <c r="H14" s="320"/>
      <c r="I14" s="319"/>
      <c r="J14" s="320"/>
      <c r="K14" s="319"/>
      <c r="L14" s="320"/>
      <c r="M14" s="319"/>
      <c r="N14" s="320"/>
      <c r="O14" s="319"/>
      <c r="P14" s="320"/>
      <c r="Q14" s="319"/>
      <c r="R14" s="320"/>
      <c r="S14" s="319"/>
      <c r="T14" s="320"/>
      <c r="U14" s="321"/>
    </row>
    <row r="15" spans="1:22">
      <c r="A15" s="96">
        <v>41214</v>
      </c>
      <c r="B15" s="146"/>
      <c r="C15" s="325"/>
      <c r="D15" s="146"/>
      <c r="E15" s="325"/>
      <c r="F15" s="146"/>
      <c r="G15" s="325"/>
      <c r="H15" s="146"/>
      <c r="I15" s="325"/>
      <c r="J15" s="146"/>
      <c r="K15" s="325"/>
      <c r="L15" s="85"/>
      <c r="M15" s="86"/>
      <c r="N15" s="146"/>
      <c r="O15" s="325"/>
      <c r="P15" s="146"/>
      <c r="Q15" s="325"/>
      <c r="R15" s="146"/>
      <c r="S15" s="325"/>
      <c r="T15" s="146"/>
      <c r="U15" s="147"/>
    </row>
    <row r="16" spans="1:22">
      <c r="A16" s="95">
        <v>41228</v>
      </c>
      <c r="B16" s="320"/>
      <c r="C16" s="319"/>
      <c r="D16" s="320"/>
      <c r="E16" s="319"/>
      <c r="F16" s="320"/>
      <c r="G16" s="319"/>
      <c r="H16" s="320"/>
      <c r="I16" s="319"/>
      <c r="J16" s="320"/>
      <c r="K16" s="319"/>
      <c r="L16" s="320"/>
      <c r="M16" s="319"/>
      <c r="N16" s="320"/>
      <c r="O16" s="319"/>
      <c r="P16" s="320"/>
      <c r="Q16" s="319"/>
      <c r="R16" s="320"/>
      <c r="S16" s="319"/>
      <c r="T16" s="320"/>
      <c r="U16" s="321"/>
    </row>
    <row r="17" spans="1:22">
      <c r="A17" s="96">
        <v>41244</v>
      </c>
      <c r="B17" s="146"/>
      <c r="C17" s="325"/>
      <c r="D17" s="146"/>
      <c r="E17" s="325"/>
      <c r="F17" s="146"/>
      <c r="G17" s="325"/>
      <c r="H17" s="146"/>
      <c r="I17" s="325"/>
      <c r="J17" s="146"/>
      <c r="K17" s="325"/>
      <c r="L17" s="85"/>
      <c r="M17" s="86"/>
      <c r="N17" s="146"/>
      <c r="O17" s="325"/>
      <c r="P17" s="146"/>
      <c r="Q17" s="325"/>
      <c r="R17" s="146"/>
      <c r="S17" s="325"/>
      <c r="T17" s="146"/>
      <c r="U17" s="147"/>
    </row>
    <row r="18" spans="1:22" ht="15.75" thickBot="1">
      <c r="A18" s="97">
        <v>41258</v>
      </c>
      <c r="B18" s="322"/>
      <c r="C18" s="323"/>
      <c r="D18" s="322"/>
      <c r="E18" s="323"/>
      <c r="F18" s="322"/>
      <c r="G18" s="323"/>
      <c r="H18" s="322"/>
      <c r="I18" s="323"/>
      <c r="J18" s="322"/>
      <c r="K18" s="323"/>
      <c r="L18" s="322"/>
      <c r="M18" s="323"/>
      <c r="N18" s="322"/>
      <c r="O18" s="323"/>
      <c r="P18" s="322"/>
      <c r="Q18" s="323"/>
      <c r="R18" s="322"/>
      <c r="S18" s="323"/>
      <c r="T18" s="322"/>
      <c r="U18" s="324"/>
      <c r="V18" s="8" t="s">
        <v>29</v>
      </c>
    </row>
    <row r="19" spans="1:22">
      <c r="A19" s="96">
        <v>41275</v>
      </c>
      <c r="B19" s="144"/>
      <c r="C19" s="318"/>
      <c r="D19" s="144"/>
      <c r="E19" s="318"/>
      <c r="F19" s="144"/>
      <c r="G19" s="318"/>
      <c r="H19" s="144"/>
      <c r="I19" s="318"/>
      <c r="J19" s="144"/>
      <c r="K19" s="318"/>
      <c r="L19" s="83"/>
      <c r="M19" s="84"/>
      <c r="N19" s="144"/>
      <c r="O19" s="318"/>
      <c r="P19" s="144"/>
      <c r="Q19" s="318"/>
      <c r="R19" s="144"/>
      <c r="S19" s="318"/>
      <c r="T19" s="144"/>
      <c r="U19" s="145"/>
    </row>
    <row r="20" spans="1:22">
      <c r="A20" s="95">
        <v>41289</v>
      </c>
      <c r="B20" s="320"/>
      <c r="C20" s="319"/>
      <c r="D20" s="320"/>
      <c r="E20" s="319"/>
      <c r="F20" s="320"/>
      <c r="G20" s="319"/>
      <c r="H20" s="320"/>
      <c r="I20" s="319"/>
      <c r="J20" s="320"/>
      <c r="K20" s="319"/>
      <c r="L20" s="320"/>
      <c r="M20" s="319"/>
      <c r="N20" s="320"/>
      <c r="O20" s="319"/>
      <c r="P20" s="320"/>
      <c r="Q20" s="319"/>
      <c r="R20" s="320"/>
      <c r="S20" s="319"/>
      <c r="T20" s="320"/>
      <c r="U20" s="321"/>
    </row>
    <row r="21" spans="1:22">
      <c r="A21" s="96">
        <v>41306</v>
      </c>
      <c r="B21" s="146"/>
      <c r="C21" s="325"/>
      <c r="D21" s="146"/>
      <c r="E21" s="325"/>
      <c r="F21" s="146"/>
      <c r="G21" s="325"/>
      <c r="H21" s="146"/>
      <c r="I21" s="325"/>
      <c r="J21" s="146"/>
      <c r="K21" s="325"/>
      <c r="L21" s="85"/>
      <c r="M21" s="86"/>
      <c r="N21" s="146"/>
      <c r="O21" s="325"/>
      <c r="P21" s="146"/>
      <c r="Q21" s="325"/>
      <c r="R21" s="146"/>
      <c r="S21" s="325"/>
      <c r="T21" s="146"/>
      <c r="U21" s="147"/>
    </row>
    <row r="22" spans="1:22">
      <c r="A22" s="95">
        <v>41320</v>
      </c>
      <c r="B22" s="320"/>
      <c r="C22" s="319"/>
      <c r="D22" s="320"/>
      <c r="E22" s="319"/>
      <c r="F22" s="320"/>
      <c r="G22" s="319"/>
      <c r="H22" s="320"/>
      <c r="I22" s="319"/>
      <c r="J22" s="320"/>
      <c r="K22" s="319"/>
      <c r="L22" s="320"/>
      <c r="M22" s="319"/>
      <c r="N22" s="320"/>
      <c r="O22" s="319"/>
      <c r="P22" s="320"/>
      <c r="Q22" s="319"/>
      <c r="R22" s="320"/>
      <c r="S22" s="319"/>
      <c r="T22" s="320"/>
      <c r="U22" s="321"/>
    </row>
    <row r="23" spans="1:22">
      <c r="A23" s="96">
        <v>41334</v>
      </c>
      <c r="B23" s="146"/>
      <c r="C23" s="325"/>
      <c r="D23" s="146"/>
      <c r="E23" s="325"/>
      <c r="F23" s="146"/>
      <c r="G23" s="325"/>
      <c r="H23" s="146"/>
      <c r="I23" s="325"/>
      <c r="J23" s="146"/>
      <c r="K23" s="325"/>
      <c r="L23" s="85"/>
      <c r="M23" s="86"/>
      <c r="N23" s="146"/>
      <c r="O23" s="325"/>
      <c r="P23" s="146"/>
      <c r="Q23" s="325"/>
      <c r="R23" s="146"/>
      <c r="S23" s="325"/>
      <c r="T23" s="146"/>
      <c r="U23" s="147"/>
    </row>
    <row r="24" spans="1:22" ht="15.75" thickBot="1">
      <c r="A24" s="97">
        <v>41348</v>
      </c>
      <c r="B24" s="322"/>
      <c r="C24" s="323"/>
      <c r="D24" s="322"/>
      <c r="E24" s="323"/>
      <c r="F24" s="322"/>
      <c r="G24" s="323"/>
      <c r="H24" s="322"/>
      <c r="I24" s="323"/>
      <c r="J24" s="322"/>
      <c r="K24" s="323"/>
      <c r="L24" s="322"/>
      <c r="M24" s="323"/>
      <c r="N24" s="322"/>
      <c r="O24" s="323"/>
      <c r="P24" s="322"/>
      <c r="Q24" s="323"/>
      <c r="R24" s="322"/>
      <c r="S24" s="323"/>
      <c r="T24" s="322"/>
      <c r="U24" s="324"/>
      <c r="V24" s="8" t="s">
        <v>31</v>
      </c>
    </row>
    <row r="25" spans="1:22">
      <c r="A25" s="96">
        <v>41365</v>
      </c>
      <c r="B25" s="144"/>
      <c r="C25" s="318"/>
      <c r="D25" s="144"/>
      <c r="E25" s="318"/>
      <c r="F25" s="144"/>
      <c r="G25" s="318"/>
      <c r="H25" s="144"/>
      <c r="I25" s="318"/>
      <c r="J25" s="144"/>
      <c r="K25" s="318"/>
      <c r="L25" s="83"/>
      <c r="M25" s="84"/>
      <c r="N25" s="144"/>
      <c r="O25" s="318"/>
      <c r="P25" s="144"/>
      <c r="Q25" s="318"/>
      <c r="R25" s="144"/>
      <c r="S25" s="318"/>
      <c r="T25" s="144"/>
      <c r="U25" s="145"/>
    </row>
    <row r="26" spans="1:22">
      <c r="A26" s="95">
        <v>41379</v>
      </c>
      <c r="B26" s="320"/>
      <c r="C26" s="319"/>
      <c r="D26" s="320"/>
      <c r="E26" s="319"/>
      <c r="F26" s="320"/>
      <c r="G26" s="319"/>
      <c r="H26" s="320"/>
      <c r="I26" s="319"/>
      <c r="J26" s="320"/>
      <c r="K26" s="319"/>
      <c r="L26" s="320"/>
      <c r="M26" s="319"/>
      <c r="N26" s="320"/>
      <c r="O26" s="319"/>
      <c r="P26" s="320"/>
      <c r="Q26" s="319"/>
      <c r="R26" s="320"/>
      <c r="S26" s="319"/>
      <c r="T26" s="320"/>
      <c r="U26" s="321"/>
    </row>
    <row r="27" spans="1:22">
      <c r="A27" s="96">
        <v>41395</v>
      </c>
      <c r="B27" s="146"/>
      <c r="C27" s="325"/>
      <c r="D27" s="146"/>
      <c r="E27" s="325"/>
      <c r="F27" s="146"/>
      <c r="G27" s="325"/>
      <c r="H27" s="146"/>
      <c r="I27" s="325"/>
      <c r="J27" s="146"/>
      <c r="K27" s="325"/>
      <c r="L27" s="85"/>
      <c r="M27" s="86"/>
      <c r="N27" s="146"/>
      <c r="O27" s="325"/>
      <c r="P27" s="146"/>
      <c r="Q27" s="325"/>
      <c r="R27" s="146"/>
      <c r="S27" s="325"/>
      <c r="T27" s="146"/>
      <c r="U27" s="147"/>
    </row>
    <row r="28" spans="1:22">
      <c r="A28" s="95">
        <v>41409</v>
      </c>
      <c r="B28" s="320"/>
      <c r="C28" s="319"/>
      <c r="D28" s="320"/>
      <c r="E28" s="319"/>
      <c r="F28" s="320"/>
      <c r="G28" s="319"/>
      <c r="H28" s="320"/>
      <c r="I28" s="319"/>
      <c r="J28" s="320"/>
      <c r="K28" s="319"/>
      <c r="L28" s="320"/>
      <c r="M28" s="319"/>
      <c r="N28" s="320"/>
      <c r="O28" s="319"/>
      <c r="P28" s="320"/>
      <c r="Q28" s="319"/>
      <c r="R28" s="320"/>
      <c r="S28" s="319"/>
      <c r="T28" s="320"/>
      <c r="U28" s="321"/>
    </row>
    <row r="29" spans="1:22">
      <c r="A29" s="96">
        <v>41426</v>
      </c>
      <c r="B29" s="146"/>
      <c r="C29" s="325"/>
      <c r="D29" s="146"/>
      <c r="E29" s="325"/>
      <c r="F29" s="146"/>
      <c r="G29" s="325"/>
      <c r="H29" s="146"/>
      <c r="I29" s="325"/>
      <c r="J29" s="146"/>
      <c r="K29" s="325"/>
      <c r="L29" s="85"/>
      <c r="M29" s="86"/>
      <c r="N29" s="146"/>
      <c r="O29" s="325"/>
      <c r="P29" s="146"/>
      <c r="Q29" s="325"/>
      <c r="R29" s="146"/>
      <c r="S29" s="325"/>
      <c r="T29" s="146"/>
      <c r="U29" s="147"/>
    </row>
    <row r="30" spans="1:22" ht="15.75" thickBot="1">
      <c r="A30" s="97">
        <v>41440</v>
      </c>
      <c r="B30" s="322"/>
      <c r="C30" s="323"/>
      <c r="D30" s="322"/>
      <c r="E30" s="323"/>
      <c r="F30" s="322"/>
      <c r="G30" s="323"/>
      <c r="H30" s="322"/>
      <c r="I30" s="323"/>
      <c r="J30" s="322"/>
      <c r="K30" s="323"/>
      <c r="L30" s="322"/>
      <c r="M30" s="323"/>
      <c r="N30" s="322"/>
      <c r="O30" s="323"/>
      <c r="P30" s="322"/>
      <c r="Q30" s="323"/>
      <c r="R30" s="322"/>
      <c r="S30" s="323"/>
      <c r="T30" s="322"/>
      <c r="U30" s="324"/>
      <c r="V30" s="22" t="s">
        <v>27</v>
      </c>
    </row>
    <row r="31" spans="1:22">
      <c r="A31" s="96">
        <v>41456</v>
      </c>
      <c r="B31" s="144"/>
      <c r="C31" s="318"/>
      <c r="D31" s="144"/>
      <c r="E31" s="318"/>
      <c r="F31" s="144"/>
      <c r="G31" s="318"/>
      <c r="H31" s="144"/>
      <c r="I31" s="318"/>
      <c r="J31" s="144"/>
      <c r="K31" s="318"/>
      <c r="L31" s="83"/>
      <c r="M31" s="84"/>
      <c r="N31" s="144"/>
      <c r="O31" s="318"/>
      <c r="P31" s="144"/>
      <c r="Q31" s="318"/>
      <c r="R31" s="144"/>
      <c r="S31" s="318"/>
      <c r="T31" s="144"/>
      <c r="U31" s="145"/>
    </row>
    <row r="32" spans="1:22">
      <c r="A32" s="95">
        <v>41470</v>
      </c>
      <c r="B32" s="320"/>
      <c r="C32" s="319"/>
      <c r="D32" s="320"/>
      <c r="E32" s="319"/>
      <c r="F32" s="320"/>
      <c r="G32" s="319"/>
      <c r="H32" s="320"/>
      <c r="I32" s="319"/>
      <c r="J32" s="320"/>
      <c r="K32" s="319"/>
      <c r="L32" s="320"/>
      <c r="M32" s="319"/>
      <c r="N32" s="320"/>
      <c r="O32" s="319"/>
      <c r="P32" s="320"/>
      <c r="Q32" s="319"/>
      <c r="R32" s="320"/>
      <c r="S32" s="319"/>
      <c r="T32" s="320"/>
      <c r="U32" s="321"/>
    </row>
    <row r="33" spans="1:22">
      <c r="A33" s="96">
        <v>41487</v>
      </c>
      <c r="B33" s="146"/>
      <c r="C33" s="325"/>
      <c r="D33" s="146"/>
      <c r="E33" s="325"/>
      <c r="F33" s="146"/>
      <c r="G33" s="325"/>
      <c r="H33" s="146"/>
      <c r="I33" s="325"/>
      <c r="J33" s="146"/>
      <c r="K33" s="325"/>
      <c r="L33" s="85"/>
      <c r="M33" s="86"/>
      <c r="N33" s="146"/>
      <c r="O33" s="325"/>
      <c r="P33" s="146"/>
      <c r="Q33" s="325"/>
      <c r="R33" s="146"/>
      <c r="S33" s="325"/>
      <c r="T33" s="146"/>
      <c r="U33" s="147"/>
    </row>
    <row r="34" spans="1:22">
      <c r="A34" s="95">
        <v>41501</v>
      </c>
      <c r="B34" s="320"/>
      <c r="C34" s="319"/>
      <c r="D34" s="320"/>
      <c r="E34" s="319"/>
      <c r="F34" s="320"/>
      <c r="G34" s="319"/>
      <c r="H34" s="320"/>
      <c r="I34" s="319"/>
      <c r="J34" s="320"/>
      <c r="K34" s="319"/>
      <c r="L34" s="320"/>
      <c r="M34" s="319"/>
      <c r="N34" s="320"/>
      <c r="O34" s="319"/>
      <c r="P34" s="320"/>
      <c r="Q34" s="319"/>
      <c r="R34" s="320"/>
      <c r="S34" s="319"/>
      <c r="T34" s="320"/>
      <c r="U34" s="321"/>
    </row>
    <row r="35" spans="1:22">
      <c r="A35" s="96">
        <v>41518</v>
      </c>
      <c r="B35" s="146"/>
      <c r="C35" s="325"/>
      <c r="D35" s="146"/>
      <c r="E35" s="325"/>
      <c r="F35" s="146"/>
      <c r="G35" s="325"/>
      <c r="H35" s="146"/>
      <c r="I35" s="325"/>
      <c r="J35" s="146"/>
      <c r="K35" s="325"/>
      <c r="L35" s="85"/>
      <c r="M35" s="86"/>
      <c r="N35" s="146"/>
      <c r="O35" s="325"/>
      <c r="P35" s="146"/>
      <c r="Q35" s="325"/>
      <c r="R35" s="146"/>
      <c r="S35" s="325"/>
      <c r="T35" s="146"/>
      <c r="U35" s="147"/>
    </row>
    <row r="36" spans="1:22" ht="15.75" thickBot="1">
      <c r="A36" s="97">
        <v>41532</v>
      </c>
      <c r="B36" s="322"/>
      <c r="C36" s="323"/>
      <c r="D36" s="322"/>
      <c r="E36" s="323"/>
      <c r="F36" s="322"/>
      <c r="G36" s="323"/>
      <c r="H36" s="322"/>
      <c r="I36" s="323"/>
      <c r="J36" s="322"/>
      <c r="K36" s="323"/>
      <c r="L36" s="322"/>
      <c r="M36" s="323"/>
      <c r="N36" s="322"/>
      <c r="O36" s="323"/>
      <c r="P36" s="322"/>
      <c r="Q36" s="323"/>
      <c r="R36" s="322"/>
      <c r="S36" s="323"/>
      <c r="T36" s="322"/>
      <c r="U36" s="324"/>
      <c r="V36" s="8" t="s">
        <v>30</v>
      </c>
    </row>
    <row r="37" spans="1:22">
      <c r="A37" s="96">
        <v>41548</v>
      </c>
      <c r="B37" s="144"/>
      <c r="C37" s="318"/>
      <c r="D37" s="144"/>
      <c r="E37" s="318"/>
      <c r="F37" s="144"/>
      <c r="G37" s="318"/>
      <c r="H37" s="144"/>
      <c r="I37" s="318"/>
      <c r="J37" s="144"/>
      <c r="K37" s="318"/>
      <c r="L37" s="83"/>
      <c r="M37" s="84"/>
      <c r="N37" s="144"/>
      <c r="O37" s="318"/>
      <c r="P37" s="144"/>
      <c r="Q37" s="318"/>
      <c r="R37" s="144"/>
      <c r="S37" s="318"/>
      <c r="T37" s="144"/>
      <c r="U37" s="145"/>
    </row>
    <row r="38" spans="1:22">
      <c r="A38" s="95">
        <v>41562</v>
      </c>
      <c r="B38" s="320"/>
      <c r="C38" s="319"/>
      <c r="D38" s="320"/>
      <c r="E38" s="319"/>
      <c r="F38" s="320"/>
      <c r="G38" s="319"/>
      <c r="H38" s="320"/>
      <c r="I38" s="319"/>
      <c r="J38" s="320"/>
      <c r="K38" s="319"/>
      <c r="L38" s="320"/>
      <c r="M38" s="319"/>
      <c r="N38" s="320"/>
      <c r="O38" s="319"/>
      <c r="P38" s="320"/>
      <c r="Q38" s="319"/>
      <c r="R38" s="320"/>
      <c r="S38" s="319"/>
      <c r="T38" s="320"/>
      <c r="U38" s="321"/>
    </row>
    <row r="39" spans="1:22">
      <c r="A39" s="96">
        <v>41579</v>
      </c>
      <c r="B39" s="146"/>
      <c r="C39" s="325"/>
      <c r="D39" s="146"/>
      <c r="E39" s="325"/>
      <c r="F39" s="146"/>
      <c r="G39" s="325"/>
      <c r="H39" s="146"/>
      <c r="I39" s="325"/>
      <c r="J39" s="146"/>
      <c r="K39" s="325"/>
      <c r="L39" s="85"/>
      <c r="M39" s="86"/>
      <c r="N39" s="146"/>
      <c r="O39" s="325"/>
      <c r="P39" s="146"/>
      <c r="Q39" s="325"/>
      <c r="R39" s="146"/>
      <c r="S39" s="325"/>
      <c r="T39" s="146"/>
      <c r="U39" s="147"/>
    </row>
    <row r="40" spans="1:22">
      <c r="A40" s="95">
        <v>41593</v>
      </c>
      <c r="B40" s="320"/>
      <c r="C40" s="319"/>
      <c r="D40" s="320"/>
      <c r="E40" s="319"/>
      <c r="F40" s="320"/>
      <c r="G40" s="319"/>
      <c r="H40" s="320"/>
      <c r="I40" s="319"/>
      <c r="J40" s="320"/>
      <c r="K40" s="319"/>
      <c r="L40" s="320"/>
      <c r="M40" s="319"/>
      <c r="N40" s="320"/>
      <c r="O40" s="319"/>
      <c r="P40" s="320"/>
      <c r="Q40" s="319"/>
      <c r="R40" s="320"/>
      <c r="S40" s="319"/>
      <c r="T40" s="320"/>
      <c r="U40" s="321"/>
    </row>
    <row r="41" spans="1:22">
      <c r="A41" s="96">
        <v>41609</v>
      </c>
      <c r="B41" s="146"/>
      <c r="C41" s="325"/>
      <c r="D41" s="146"/>
      <c r="E41" s="325"/>
      <c r="F41" s="146"/>
      <c r="G41" s="325"/>
      <c r="H41" s="146"/>
      <c r="I41" s="325"/>
      <c r="J41" s="146"/>
      <c r="K41" s="325"/>
      <c r="L41" s="85"/>
      <c r="M41" s="86"/>
      <c r="N41" s="146"/>
      <c r="O41" s="325"/>
      <c r="P41" s="146"/>
      <c r="Q41" s="325"/>
      <c r="R41" s="146"/>
      <c r="S41" s="325"/>
      <c r="T41" s="146"/>
      <c r="U41" s="147"/>
    </row>
    <row r="42" spans="1:22" ht="15.75" thickBot="1">
      <c r="A42" s="97">
        <v>41623</v>
      </c>
      <c r="B42" s="322"/>
      <c r="C42" s="323"/>
      <c r="D42" s="322"/>
      <c r="E42" s="323"/>
      <c r="F42" s="322"/>
      <c r="G42" s="323"/>
      <c r="H42" s="322"/>
      <c r="I42" s="323"/>
      <c r="J42" s="322"/>
      <c r="K42" s="323"/>
      <c r="L42" s="322"/>
      <c r="M42" s="323"/>
      <c r="N42" s="322"/>
      <c r="O42" s="323"/>
      <c r="P42" s="322"/>
      <c r="Q42" s="323"/>
      <c r="R42" s="322"/>
      <c r="S42" s="323"/>
      <c r="T42" s="322"/>
      <c r="U42" s="324"/>
      <c r="V42" s="8" t="s">
        <v>29</v>
      </c>
    </row>
    <row r="43" spans="1:22">
      <c r="A43" s="96">
        <v>41640</v>
      </c>
      <c r="B43" s="144"/>
      <c r="C43" s="318"/>
      <c r="D43" s="144"/>
      <c r="E43" s="318"/>
      <c r="F43" s="144"/>
      <c r="G43" s="318"/>
      <c r="H43" s="144"/>
      <c r="I43" s="318"/>
      <c r="J43" s="144"/>
      <c r="K43" s="318"/>
      <c r="L43" s="83"/>
      <c r="M43" s="84"/>
      <c r="N43" s="144"/>
      <c r="O43" s="318"/>
      <c r="P43" s="144"/>
      <c r="Q43" s="318"/>
      <c r="R43" s="144"/>
      <c r="S43" s="318"/>
      <c r="T43" s="144"/>
      <c r="U43" s="145"/>
    </row>
    <row r="44" spans="1:22">
      <c r="A44" s="95">
        <v>41654</v>
      </c>
      <c r="B44" s="320"/>
      <c r="C44" s="319"/>
      <c r="D44" s="320"/>
      <c r="E44" s="319"/>
      <c r="F44" s="320"/>
      <c r="G44" s="319"/>
      <c r="H44" s="320"/>
      <c r="I44" s="319"/>
      <c r="J44" s="320"/>
      <c r="K44" s="319"/>
      <c r="L44" s="320"/>
      <c r="M44" s="319"/>
      <c r="N44" s="320"/>
      <c r="O44" s="319"/>
      <c r="P44" s="320"/>
      <c r="Q44" s="319"/>
      <c r="R44" s="320"/>
      <c r="S44" s="319"/>
      <c r="T44" s="320"/>
      <c r="U44" s="321"/>
    </row>
    <row r="45" spans="1:22">
      <c r="A45" s="96">
        <v>41671</v>
      </c>
      <c r="B45" s="146"/>
      <c r="C45" s="325"/>
      <c r="D45" s="146"/>
      <c r="E45" s="325"/>
      <c r="F45" s="146"/>
      <c r="G45" s="325"/>
      <c r="H45" s="146"/>
      <c r="I45" s="325"/>
      <c r="J45" s="146"/>
      <c r="K45" s="325"/>
      <c r="L45" s="85"/>
      <c r="M45" s="86"/>
      <c r="N45" s="146"/>
      <c r="O45" s="325"/>
      <c r="P45" s="146"/>
      <c r="Q45" s="325"/>
      <c r="R45" s="146"/>
      <c r="S45" s="325"/>
      <c r="T45" s="146"/>
      <c r="U45" s="147"/>
    </row>
    <row r="46" spans="1:22">
      <c r="A46" s="95">
        <v>41685</v>
      </c>
      <c r="B46" s="320"/>
      <c r="C46" s="319"/>
      <c r="D46" s="320"/>
      <c r="E46" s="319"/>
      <c r="F46" s="320"/>
      <c r="G46" s="319"/>
      <c r="H46" s="320"/>
      <c r="I46" s="319"/>
      <c r="J46" s="320"/>
      <c r="K46" s="319"/>
      <c r="L46" s="320"/>
      <c r="M46" s="319"/>
      <c r="N46" s="320"/>
      <c r="O46" s="319"/>
      <c r="P46" s="320"/>
      <c r="Q46" s="319"/>
      <c r="R46" s="320"/>
      <c r="S46" s="319"/>
      <c r="T46" s="320"/>
      <c r="U46" s="321"/>
    </row>
    <row r="47" spans="1:22">
      <c r="A47" s="96">
        <v>41699</v>
      </c>
      <c r="B47" s="146"/>
      <c r="C47" s="325"/>
      <c r="D47" s="146"/>
      <c r="E47" s="325"/>
      <c r="F47" s="146"/>
      <c r="G47" s="325"/>
      <c r="H47" s="146"/>
      <c r="I47" s="325"/>
      <c r="J47" s="146"/>
      <c r="K47" s="325"/>
      <c r="L47" s="85"/>
      <c r="M47" s="86"/>
      <c r="N47" s="146"/>
      <c r="O47" s="325"/>
      <c r="P47" s="146"/>
      <c r="Q47" s="325"/>
      <c r="R47" s="146"/>
      <c r="S47" s="325"/>
      <c r="T47" s="146"/>
      <c r="U47" s="147"/>
    </row>
    <row r="48" spans="1:22" ht="15.75" thickBot="1">
      <c r="A48" s="97">
        <v>41713</v>
      </c>
      <c r="B48" s="322"/>
      <c r="C48" s="323"/>
      <c r="D48" s="322"/>
      <c r="E48" s="323"/>
      <c r="F48" s="322"/>
      <c r="G48" s="323"/>
      <c r="H48" s="322"/>
      <c r="I48" s="323"/>
      <c r="J48" s="322"/>
      <c r="K48" s="323"/>
      <c r="L48" s="322"/>
      <c r="M48" s="323"/>
      <c r="N48" s="322"/>
      <c r="O48" s="323"/>
      <c r="P48" s="322"/>
      <c r="Q48" s="323"/>
      <c r="R48" s="322"/>
      <c r="S48" s="323"/>
      <c r="T48" s="322"/>
      <c r="U48" s="324"/>
      <c r="V48" s="8" t="s">
        <v>31</v>
      </c>
    </row>
    <row r="49" spans="1:22">
      <c r="A49" s="96">
        <v>41730</v>
      </c>
      <c r="B49" s="144"/>
      <c r="C49" s="318"/>
      <c r="D49" s="144"/>
      <c r="E49" s="318"/>
      <c r="F49" s="144"/>
      <c r="G49" s="318"/>
      <c r="H49" s="144"/>
      <c r="I49" s="318"/>
      <c r="J49" s="144"/>
      <c r="K49" s="318"/>
      <c r="L49" s="83"/>
      <c r="M49" s="84"/>
      <c r="N49" s="144"/>
      <c r="O49" s="318"/>
      <c r="P49" s="144"/>
      <c r="Q49" s="318"/>
      <c r="R49" s="144"/>
      <c r="S49" s="318"/>
      <c r="T49" s="144"/>
      <c r="U49" s="145"/>
    </row>
    <row r="50" spans="1:22">
      <c r="A50" s="95">
        <v>41744</v>
      </c>
      <c r="B50" s="320"/>
      <c r="C50" s="319"/>
      <c r="D50" s="320"/>
      <c r="E50" s="319"/>
      <c r="F50" s="320"/>
      <c r="G50" s="319"/>
      <c r="H50" s="320"/>
      <c r="I50" s="319"/>
      <c r="J50" s="320"/>
      <c r="K50" s="319"/>
      <c r="L50" s="320"/>
      <c r="M50" s="319"/>
      <c r="N50" s="320"/>
      <c r="O50" s="319"/>
      <c r="P50" s="320"/>
      <c r="Q50" s="319"/>
      <c r="R50" s="320"/>
      <c r="S50" s="319"/>
      <c r="T50" s="320"/>
      <c r="U50" s="321"/>
    </row>
    <row r="51" spans="1:22">
      <c r="A51" s="96">
        <v>41760</v>
      </c>
      <c r="B51" s="146"/>
      <c r="C51" s="325"/>
      <c r="D51" s="146"/>
      <c r="E51" s="325"/>
      <c r="F51" s="146"/>
      <c r="G51" s="325"/>
      <c r="H51" s="146"/>
      <c r="I51" s="325"/>
      <c r="J51" s="146"/>
      <c r="K51" s="325"/>
      <c r="L51" s="85"/>
      <c r="M51" s="86"/>
      <c r="N51" s="146"/>
      <c r="O51" s="325"/>
      <c r="P51" s="146"/>
      <c r="Q51" s="325"/>
      <c r="R51" s="146"/>
      <c r="S51" s="325"/>
      <c r="T51" s="146"/>
      <c r="U51" s="147"/>
    </row>
    <row r="52" spans="1:22">
      <c r="A52" s="95">
        <v>41774</v>
      </c>
      <c r="B52" s="320"/>
      <c r="C52" s="319"/>
      <c r="D52" s="320"/>
      <c r="E52" s="319"/>
      <c r="F52" s="320"/>
      <c r="G52" s="319"/>
      <c r="H52" s="320"/>
      <c r="I52" s="319"/>
      <c r="J52" s="320"/>
      <c r="K52" s="319"/>
      <c r="L52" s="320"/>
      <c r="M52" s="319"/>
      <c r="N52" s="320"/>
      <c r="O52" s="319"/>
      <c r="P52" s="320"/>
      <c r="Q52" s="319"/>
      <c r="R52" s="320"/>
      <c r="S52" s="319"/>
      <c r="T52" s="320"/>
      <c r="U52" s="321"/>
    </row>
    <row r="53" spans="1:22">
      <c r="A53" s="96">
        <v>41791</v>
      </c>
      <c r="B53" s="146"/>
      <c r="C53" s="325"/>
      <c r="D53" s="146"/>
      <c r="E53" s="325"/>
      <c r="F53" s="146"/>
      <c r="G53" s="325"/>
      <c r="H53" s="146"/>
      <c r="I53" s="325"/>
      <c r="J53" s="146"/>
      <c r="K53" s="325"/>
      <c r="L53" s="85"/>
      <c r="M53" s="86"/>
      <c r="N53" s="146"/>
      <c r="O53" s="325"/>
      <c r="P53" s="146"/>
      <c r="Q53" s="325"/>
      <c r="R53" s="146"/>
      <c r="S53" s="325"/>
      <c r="T53" s="146"/>
      <c r="U53" s="147"/>
    </row>
    <row r="54" spans="1:22" ht="15.75" thickBot="1">
      <c r="A54" s="98">
        <v>41805</v>
      </c>
      <c r="B54" s="322"/>
      <c r="C54" s="323"/>
      <c r="D54" s="322"/>
      <c r="E54" s="323"/>
      <c r="F54" s="322"/>
      <c r="G54" s="323"/>
      <c r="H54" s="322"/>
      <c r="I54" s="323"/>
      <c r="J54" s="322"/>
      <c r="K54" s="323"/>
      <c r="L54" s="322"/>
      <c r="M54" s="323"/>
      <c r="N54" s="322"/>
      <c r="O54" s="323"/>
      <c r="P54" s="322"/>
      <c r="Q54" s="323"/>
      <c r="R54" s="322"/>
      <c r="S54" s="323"/>
      <c r="T54" s="322"/>
      <c r="U54" s="324"/>
      <c r="V54" s="22" t="s">
        <v>28</v>
      </c>
    </row>
    <row r="55" spans="1:22" ht="11.25" customHeight="1"/>
    <row r="56" spans="1:22" ht="10.5" customHeight="1"/>
    <row r="57" spans="1:22">
      <c r="B57" s="330">
        <v>7.0000000000000007E-2</v>
      </c>
      <c r="C57" s="330">
        <v>0.1</v>
      </c>
      <c r="D57" s="330">
        <v>7.0000000000000007E-2</v>
      </c>
      <c r="E57" s="330">
        <v>0.1</v>
      </c>
      <c r="F57" s="330">
        <v>0.01</v>
      </c>
      <c r="G57" s="330">
        <v>0.1</v>
      </c>
      <c r="H57" s="330">
        <v>0.01</v>
      </c>
      <c r="I57" s="330">
        <v>0.1</v>
      </c>
      <c r="J57" s="330">
        <v>0.04</v>
      </c>
      <c r="K57" s="330">
        <v>0.1</v>
      </c>
      <c r="L57" s="330"/>
      <c r="M57" s="330"/>
      <c r="N57" s="330">
        <v>7.4999999999999997E-2</v>
      </c>
      <c r="O57" s="330">
        <v>0.1</v>
      </c>
      <c r="P57" s="330">
        <v>7.4999999999999997E-2</v>
      </c>
      <c r="Q57" s="330">
        <v>0.1</v>
      </c>
      <c r="R57" s="330"/>
      <c r="S57" s="330"/>
      <c r="T57" s="330"/>
    </row>
    <row r="58" spans="1:22">
      <c r="B58" s="330" t="s">
        <v>102</v>
      </c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330"/>
      <c r="S58" s="330"/>
      <c r="T58" s="330"/>
    </row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conditionalFormatting sqref="B7">
    <cfRule type="expression" dxfId="503" priority="630">
      <formula>ISTEXT(B7)</formula>
    </cfRule>
  </conditionalFormatting>
  <conditionalFormatting sqref="C7">
    <cfRule type="expression" dxfId="502" priority="629">
      <formula>ISTEXT(C7)</formula>
    </cfRule>
  </conditionalFormatting>
  <conditionalFormatting sqref="D7">
    <cfRule type="expression" dxfId="501" priority="628">
      <formula>ISTEXT(D7)</formula>
    </cfRule>
  </conditionalFormatting>
  <conditionalFormatting sqref="E7">
    <cfRule type="expression" dxfId="500" priority="627">
      <formula>ISTEXT(E7)</formula>
    </cfRule>
  </conditionalFormatting>
  <conditionalFormatting sqref="F7">
    <cfRule type="expression" dxfId="499" priority="626">
      <formula>ISTEXT(F7)</formula>
    </cfRule>
  </conditionalFormatting>
  <conditionalFormatting sqref="G7">
    <cfRule type="expression" dxfId="498" priority="625">
      <formula>ISTEXT(G7)</formula>
    </cfRule>
  </conditionalFormatting>
  <conditionalFormatting sqref="H7">
    <cfRule type="expression" dxfId="497" priority="624">
      <formula>ISTEXT(H7)</formula>
    </cfRule>
  </conditionalFormatting>
  <conditionalFormatting sqref="I7">
    <cfRule type="expression" dxfId="496" priority="623">
      <formula>ISTEXT(I7)</formula>
    </cfRule>
  </conditionalFormatting>
  <conditionalFormatting sqref="J7">
    <cfRule type="expression" dxfId="495" priority="622">
      <formula>ISTEXT(J7)</formula>
    </cfRule>
  </conditionalFormatting>
  <conditionalFormatting sqref="K7">
    <cfRule type="expression" dxfId="494" priority="621">
      <formula>ISTEXT(K7)</formula>
    </cfRule>
  </conditionalFormatting>
  <conditionalFormatting sqref="N7">
    <cfRule type="expression" dxfId="493" priority="620">
      <formula>ISTEXT(N7)</formula>
    </cfRule>
  </conditionalFormatting>
  <conditionalFormatting sqref="O7">
    <cfRule type="expression" dxfId="492" priority="619">
      <formula>ISTEXT(O7)</formula>
    </cfRule>
  </conditionalFormatting>
  <conditionalFormatting sqref="P7">
    <cfRule type="expression" dxfId="491" priority="618">
      <formula>ISTEXT(P7)</formula>
    </cfRule>
  </conditionalFormatting>
  <conditionalFormatting sqref="Q7">
    <cfRule type="expression" dxfId="490" priority="617">
      <formula>ISTEXT(Q7)</formula>
    </cfRule>
  </conditionalFormatting>
  <conditionalFormatting sqref="R7">
    <cfRule type="expression" dxfId="489" priority="616">
      <formula>ISTEXT(R7)</formula>
    </cfRule>
  </conditionalFormatting>
  <conditionalFormatting sqref="S7">
    <cfRule type="expression" dxfId="488" priority="615">
      <formula>ISTEXT(S7)</formula>
    </cfRule>
  </conditionalFormatting>
  <conditionalFormatting sqref="T7">
    <cfRule type="expression" dxfId="487" priority="614">
      <formula>ISTEXT(T7)</formula>
    </cfRule>
  </conditionalFormatting>
  <conditionalFormatting sqref="U7">
    <cfRule type="expression" dxfId="486" priority="613">
      <formula>ISTEXT(U7)</formula>
    </cfRule>
  </conditionalFormatting>
  <conditionalFormatting sqref="B8">
    <cfRule type="expression" dxfId="485" priority="612">
      <formula>ISTEXT(B8)</formula>
    </cfRule>
  </conditionalFormatting>
  <conditionalFormatting sqref="C8">
    <cfRule type="expression" dxfId="484" priority="611">
      <formula>ISTEXT(C8)</formula>
    </cfRule>
  </conditionalFormatting>
  <conditionalFormatting sqref="D8:U8">
    <cfRule type="expression" dxfId="483" priority="610">
      <formula>ISTEXT(D8)</formula>
    </cfRule>
  </conditionalFormatting>
  <conditionalFormatting sqref="B9">
    <cfRule type="expression" dxfId="482" priority="609">
      <formula>ISTEXT(B9)</formula>
    </cfRule>
  </conditionalFormatting>
  <conditionalFormatting sqref="C9">
    <cfRule type="expression" dxfId="481" priority="608">
      <formula>ISTEXT(C9)</formula>
    </cfRule>
  </conditionalFormatting>
  <conditionalFormatting sqref="D9">
    <cfRule type="expression" dxfId="480" priority="607">
      <formula>ISTEXT(D9)</formula>
    </cfRule>
  </conditionalFormatting>
  <conditionalFormatting sqref="E9">
    <cfRule type="expression" dxfId="479" priority="606">
      <formula>ISTEXT(E9)</formula>
    </cfRule>
  </conditionalFormatting>
  <conditionalFormatting sqref="F9">
    <cfRule type="expression" dxfId="478" priority="605">
      <formula>ISTEXT(F9)</formula>
    </cfRule>
  </conditionalFormatting>
  <conditionalFormatting sqref="G9">
    <cfRule type="expression" dxfId="477" priority="604">
      <formula>ISTEXT(G9)</formula>
    </cfRule>
  </conditionalFormatting>
  <conditionalFormatting sqref="H9">
    <cfRule type="expression" dxfId="476" priority="603">
      <formula>ISTEXT(H9)</formula>
    </cfRule>
  </conditionalFormatting>
  <conditionalFormatting sqref="I9">
    <cfRule type="expression" dxfId="475" priority="602">
      <formula>ISTEXT(I9)</formula>
    </cfRule>
  </conditionalFormatting>
  <conditionalFormatting sqref="J9">
    <cfRule type="expression" dxfId="474" priority="601">
      <formula>ISTEXT(J9)</formula>
    </cfRule>
  </conditionalFormatting>
  <conditionalFormatting sqref="K9">
    <cfRule type="expression" dxfId="473" priority="600">
      <formula>ISTEXT(K9)</formula>
    </cfRule>
  </conditionalFormatting>
  <conditionalFormatting sqref="N9">
    <cfRule type="expression" dxfId="472" priority="599">
      <formula>ISTEXT(N9)</formula>
    </cfRule>
  </conditionalFormatting>
  <conditionalFormatting sqref="O9">
    <cfRule type="expression" dxfId="471" priority="598">
      <formula>ISTEXT(O9)</formula>
    </cfRule>
  </conditionalFormatting>
  <conditionalFormatting sqref="P9">
    <cfRule type="expression" dxfId="470" priority="597">
      <formula>ISTEXT(P9)</formula>
    </cfRule>
  </conditionalFormatting>
  <conditionalFormatting sqref="Q9">
    <cfRule type="expression" dxfId="469" priority="596">
      <formula>ISTEXT(Q9)</formula>
    </cfRule>
  </conditionalFormatting>
  <conditionalFormatting sqref="R9">
    <cfRule type="expression" dxfId="468" priority="595">
      <formula>ISTEXT(R9)</formula>
    </cfRule>
  </conditionalFormatting>
  <conditionalFormatting sqref="S9">
    <cfRule type="expression" dxfId="467" priority="594">
      <formula>ISTEXT(S9)</formula>
    </cfRule>
  </conditionalFormatting>
  <conditionalFormatting sqref="T9">
    <cfRule type="expression" dxfId="466" priority="593">
      <formula>ISTEXT(T9)</formula>
    </cfRule>
  </conditionalFormatting>
  <conditionalFormatting sqref="U9">
    <cfRule type="expression" dxfId="465" priority="592">
      <formula>ISTEXT(U9)</formula>
    </cfRule>
  </conditionalFormatting>
  <conditionalFormatting sqref="B10">
    <cfRule type="expression" dxfId="464" priority="591">
      <formula>ISTEXT(B10)</formula>
    </cfRule>
  </conditionalFormatting>
  <conditionalFormatting sqref="C10">
    <cfRule type="expression" dxfId="463" priority="590">
      <formula>ISTEXT(C10)</formula>
    </cfRule>
  </conditionalFormatting>
  <conditionalFormatting sqref="D10:U10">
    <cfRule type="expression" dxfId="462" priority="589">
      <formula>ISTEXT(D10)</formula>
    </cfRule>
  </conditionalFormatting>
  <conditionalFormatting sqref="B11">
    <cfRule type="expression" dxfId="461" priority="588">
      <formula>ISTEXT(B11)</formula>
    </cfRule>
  </conditionalFormatting>
  <conditionalFormatting sqref="C11">
    <cfRule type="expression" dxfId="460" priority="587">
      <formula>ISTEXT(C11)</formula>
    </cfRule>
  </conditionalFormatting>
  <conditionalFormatting sqref="D11">
    <cfRule type="expression" dxfId="459" priority="586">
      <formula>ISTEXT(D11)</formula>
    </cfRule>
  </conditionalFormatting>
  <conditionalFormatting sqref="E11">
    <cfRule type="expression" dxfId="458" priority="585">
      <formula>ISTEXT(E11)</formula>
    </cfRule>
  </conditionalFormatting>
  <conditionalFormatting sqref="F11">
    <cfRule type="expression" dxfId="457" priority="584">
      <formula>ISTEXT(F11)</formula>
    </cfRule>
  </conditionalFormatting>
  <conditionalFormatting sqref="G11">
    <cfRule type="expression" dxfId="456" priority="583">
      <formula>ISTEXT(G11)</formula>
    </cfRule>
  </conditionalFormatting>
  <conditionalFormatting sqref="H11">
    <cfRule type="expression" dxfId="455" priority="582">
      <formula>ISTEXT(H11)</formula>
    </cfRule>
  </conditionalFormatting>
  <conditionalFormatting sqref="I11">
    <cfRule type="expression" dxfId="454" priority="581">
      <formula>ISTEXT(I11)</formula>
    </cfRule>
  </conditionalFormatting>
  <conditionalFormatting sqref="J11">
    <cfRule type="expression" dxfId="453" priority="580">
      <formula>ISTEXT(J11)</formula>
    </cfRule>
  </conditionalFormatting>
  <conditionalFormatting sqref="K11">
    <cfRule type="expression" dxfId="452" priority="579">
      <formula>ISTEXT(K11)</formula>
    </cfRule>
  </conditionalFormatting>
  <conditionalFormatting sqref="N11">
    <cfRule type="expression" dxfId="451" priority="578">
      <formula>ISTEXT(N11)</formula>
    </cfRule>
  </conditionalFormatting>
  <conditionalFormatting sqref="O11">
    <cfRule type="expression" dxfId="450" priority="577">
      <formula>ISTEXT(O11)</formula>
    </cfRule>
  </conditionalFormatting>
  <conditionalFormatting sqref="P11">
    <cfRule type="expression" dxfId="449" priority="576">
      <formula>ISTEXT(P11)</formula>
    </cfRule>
  </conditionalFormatting>
  <conditionalFormatting sqref="Q11">
    <cfRule type="expression" dxfId="448" priority="575">
      <formula>ISTEXT(Q11)</formula>
    </cfRule>
  </conditionalFormatting>
  <conditionalFormatting sqref="R11">
    <cfRule type="expression" dxfId="447" priority="574">
      <formula>ISTEXT(R11)</formula>
    </cfRule>
  </conditionalFormatting>
  <conditionalFormatting sqref="S11">
    <cfRule type="expression" dxfId="446" priority="573">
      <formula>ISTEXT(S11)</formula>
    </cfRule>
  </conditionalFormatting>
  <conditionalFormatting sqref="T11">
    <cfRule type="expression" dxfId="445" priority="572">
      <formula>ISTEXT(T11)</formula>
    </cfRule>
  </conditionalFormatting>
  <conditionalFormatting sqref="U11">
    <cfRule type="expression" dxfId="444" priority="571">
      <formula>ISTEXT(U11)</formula>
    </cfRule>
  </conditionalFormatting>
  <conditionalFormatting sqref="B12">
    <cfRule type="expression" dxfId="443" priority="570">
      <formula>ISTEXT(B12)</formula>
    </cfRule>
  </conditionalFormatting>
  <conditionalFormatting sqref="C12">
    <cfRule type="expression" dxfId="442" priority="569">
      <formula>ISTEXT(C12)</formula>
    </cfRule>
  </conditionalFormatting>
  <conditionalFormatting sqref="D12:U12">
    <cfRule type="expression" dxfId="441" priority="568">
      <formula>ISTEXT(D12)</formula>
    </cfRule>
  </conditionalFormatting>
  <conditionalFormatting sqref="B49">
    <cfRule type="expression" dxfId="440" priority="63">
      <formula>ISTEXT(B49)</formula>
    </cfRule>
  </conditionalFormatting>
  <conditionalFormatting sqref="C49">
    <cfRule type="expression" dxfId="439" priority="62">
      <formula>ISTEXT(C49)</formula>
    </cfRule>
  </conditionalFormatting>
  <conditionalFormatting sqref="D49">
    <cfRule type="expression" dxfId="438" priority="61">
      <formula>ISTEXT(D49)</formula>
    </cfRule>
  </conditionalFormatting>
  <conditionalFormatting sqref="E49">
    <cfRule type="expression" dxfId="437" priority="60">
      <formula>ISTEXT(E49)</formula>
    </cfRule>
  </conditionalFormatting>
  <conditionalFormatting sqref="F49">
    <cfRule type="expression" dxfId="436" priority="59">
      <formula>ISTEXT(F49)</formula>
    </cfRule>
  </conditionalFormatting>
  <conditionalFormatting sqref="G49">
    <cfRule type="expression" dxfId="435" priority="58">
      <formula>ISTEXT(G49)</formula>
    </cfRule>
  </conditionalFormatting>
  <conditionalFormatting sqref="H49">
    <cfRule type="expression" dxfId="434" priority="57">
      <formula>ISTEXT(H49)</formula>
    </cfRule>
  </conditionalFormatting>
  <conditionalFormatting sqref="I49">
    <cfRule type="expression" dxfId="433" priority="56">
      <formula>ISTEXT(I49)</formula>
    </cfRule>
  </conditionalFormatting>
  <conditionalFormatting sqref="J49">
    <cfRule type="expression" dxfId="432" priority="55">
      <formula>ISTEXT(J49)</formula>
    </cfRule>
  </conditionalFormatting>
  <conditionalFormatting sqref="K49">
    <cfRule type="expression" dxfId="431" priority="54">
      <formula>ISTEXT(K49)</formula>
    </cfRule>
  </conditionalFormatting>
  <conditionalFormatting sqref="N49">
    <cfRule type="expression" dxfId="430" priority="53">
      <formula>ISTEXT(N49)</formula>
    </cfRule>
  </conditionalFormatting>
  <conditionalFormatting sqref="O49">
    <cfRule type="expression" dxfId="429" priority="52">
      <formula>ISTEXT(O49)</formula>
    </cfRule>
  </conditionalFormatting>
  <conditionalFormatting sqref="P49">
    <cfRule type="expression" dxfId="428" priority="51">
      <formula>ISTEXT(P49)</formula>
    </cfRule>
  </conditionalFormatting>
  <conditionalFormatting sqref="Q49">
    <cfRule type="expression" dxfId="427" priority="50">
      <formula>ISTEXT(Q49)</formula>
    </cfRule>
  </conditionalFormatting>
  <conditionalFormatting sqref="R49">
    <cfRule type="expression" dxfId="426" priority="49">
      <formula>ISTEXT(R49)</formula>
    </cfRule>
  </conditionalFormatting>
  <conditionalFormatting sqref="S49">
    <cfRule type="expression" dxfId="425" priority="48">
      <formula>ISTEXT(S49)</formula>
    </cfRule>
  </conditionalFormatting>
  <conditionalFormatting sqref="T49">
    <cfRule type="expression" dxfId="424" priority="47">
      <formula>ISTEXT(T49)</formula>
    </cfRule>
  </conditionalFormatting>
  <conditionalFormatting sqref="U49">
    <cfRule type="expression" dxfId="423" priority="46">
      <formula>ISTEXT(U49)</formula>
    </cfRule>
  </conditionalFormatting>
  <conditionalFormatting sqref="B50">
    <cfRule type="expression" dxfId="422" priority="45">
      <formula>ISTEXT(B50)</formula>
    </cfRule>
  </conditionalFormatting>
  <conditionalFormatting sqref="C50">
    <cfRule type="expression" dxfId="421" priority="44">
      <formula>ISTEXT(C50)</formula>
    </cfRule>
  </conditionalFormatting>
  <conditionalFormatting sqref="D50:U50">
    <cfRule type="expression" dxfId="420" priority="43">
      <formula>ISTEXT(D50)</formula>
    </cfRule>
  </conditionalFormatting>
  <conditionalFormatting sqref="B51">
    <cfRule type="expression" dxfId="419" priority="42">
      <formula>ISTEXT(B51)</formula>
    </cfRule>
  </conditionalFormatting>
  <conditionalFormatting sqref="C51">
    <cfRule type="expression" dxfId="418" priority="41">
      <formula>ISTEXT(C51)</formula>
    </cfRule>
  </conditionalFormatting>
  <conditionalFormatting sqref="D51">
    <cfRule type="expression" dxfId="417" priority="40">
      <formula>ISTEXT(D51)</formula>
    </cfRule>
  </conditionalFormatting>
  <conditionalFormatting sqref="E51">
    <cfRule type="expression" dxfId="416" priority="39">
      <formula>ISTEXT(E51)</formula>
    </cfRule>
  </conditionalFormatting>
  <conditionalFormatting sqref="F51">
    <cfRule type="expression" dxfId="415" priority="38">
      <formula>ISTEXT(F51)</formula>
    </cfRule>
  </conditionalFormatting>
  <conditionalFormatting sqref="G51">
    <cfRule type="expression" dxfId="414" priority="37">
      <formula>ISTEXT(G51)</formula>
    </cfRule>
  </conditionalFormatting>
  <conditionalFormatting sqref="H51">
    <cfRule type="expression" dxfId="413" priority="36">
      <formula>ISTEXT(H51)</formula>
    </cfRule>
  </conditionalFormatting>
  <conditionalFormatting sqref="I51">
    <cfRule type="expression" dxfId="412" priority="35">
      <formula>ISTEXT(I51)</formula>
    </cfRule>
  </conditionalFormatting>
  <conditionalFormatting sqref="J51">
    <cfRule type="expression" dxfId="411" priority="34">
      <formula>ISTEXT(J51)</formula>
    </cfRule>
  </conditionalFormatting>
  <conditionalFormatting sqref="K51">
    <cfRule type="expression" dxfId="410" priority="33">
      <formula>ISTEXT(K51)</formula>
    </cfRule>
  </conditionalFormatting>
  <conditionalFormatting sqref="N51">
    <cfRule type="expression" dxfId="409" priority="32">
      <formula>ISTEXT(N51)</formula>
    </cfRule>
  </conditionalFormatting>
  <conditionalFormatting sqref="O51">
    <cfRule type="expression" dxfId="408" priority="31">
      <formula>ISTEXT(O51)</formula>
    </cfRule>
  </conditionalFormatting>
  <conditionalFormatting sqref="P51">
    <cfRule type="expression" dxfId="407" priority="30">
      <formula>ISTEXT(P51)</formula>
    </cfRule>
  </conditionalFormatting>
  <conditionalFormatting sqref="Q51">
    <cfRule type="expression" dxfId="406" priority="29">
      <formula>ISTEXT(Q51)</formula>
    </cfRule>
  </conditionalFormatting>
  <conditionalFormatting sqref="R51">
    <cfRule type="expression" dxfId="405" priority="28">
      <formula>ISTEXT(R51)</formula>
    </cfRule>
  </conditionalFormatting>
  <conditionalFormatting sqref="S51">
    <cfRule type="expression" dxfId="404" priority="27">
      <formula>ISTEXT(S51)</formula>
    </cfRule>
  </conditionalFormatting>
  <conditionalFormatting sqref="T51">
    <cfRule type="expression" dxfId="403" priority="26">
      <formula>ISTEXT(T51)</formula>
    </cfRule>
  </conditionalFormatting>
  <conditionalFormatting sqref="U51">
    <cfRule type="expression" dxfId="402" priority="25">
      <formula>ISTEXT(U51)</formula>
    </cfRule>
  </conditionalFormatting>
  <conditionalFormatting sqref="B52">
    <cfRule type="expression" dxfId="401" priority="24">
      <formula>ISTEXT(B52)</formula>
    </cfRule>
  </conditionalFormatting>
  <conditionalFormatting sqref="C52">
    <cfRule type="expression" dxfId="400" priority="23">
      <formula>ISTEXT(C52)</formula>
    </cfRule>
  </conditionalFormatting>
  <conditionalFormatting sqref="D52:U52">
    <cfRule type="expression" dxfId="399" priority="22">
      <formula>ISTEXT(D52)</formula>
    </cfRule>
  </conditionalFormatting>
  <conditionalFormatting sqref="B53">
    <cfRule type="expression" dxfId="398" priority="21">
      <formula>ISTEXT(B53)</formula>
    </cfRule>
  </conditionalFormatting>
  <conditionalFormatting sqref="C53">
    <cfRule type="expression" dxfId="397" priority="20">
      <formula>ISTEXT(C53)</formula>
    </cfRule>
  </conditionalFormatting>
  <conditionalFormatting sqref="D53">
    <cfRule type="expression" dxfId="396" priority="19">
      <formula>ISTEXT(D53)</formula>
    </cfRule>
  </conditionalFormatting>
  <conditionalFormatting sqref="E53">
    <cfRule type="expression" dxfId="395" priority="18">
      <formula>ISTEXT(E53)</formula>
    </cfRule>
  </conditionalFormatting>
  <conditionalFormatting sqref="F53">
    <cfRule type="expression" dxfId="394" priority="17">
      <formula>ISTEXT(F53)</formula>
    </cfRule>
  </conditionalFormatting>
  <conditionalFormatting sqref="G53">
    <cfRule type="expression" dxfId="393" priority="16">
      <formula>ISTEXT(G53)</formula>
    </cfRule>
  </conditionalFormatting>
  <conditionalFormatting sqref="H53">
    <cfRule type="expression" dxfId="392" priority="15">
      <formula>ISTEXT(H53)</formula>
    </cfRule>
  </conditionalFormatting>
  <conditionalFormatting sqref="I53">
    <cfRule type="expression" dxfId="391" priority="14">
      <formula>ISTEXT(I53)</formula>
    </cfRule>
  </conditionalFormatting>
  <conditionalFormatting sqref="J53">
    <cfRule type="expression" dxfId="390" priority="13">
      <formula>ISTEXT(J53)</formula>
    </cfRule>
  </conditionalFormatting>
  <conditionalFormatting sqref="K53">
    <cfRule type="expression" dxfId="389" priority="12">
      <formula>ISTEXT(K53)</formula>
    </cfRule>
  </conditionalFormatting>
  <conditionalFormatting sqref="N53">
    <cfRule type="expression" dxfId="388" priority="11">
      <formula>ISTEXT(N53)</formula>
    </cfRule>
  </conditionalFormatting>
  <conditionalFormatting sqref="O53">
    <cfRule type="expression" dxfId="387" priority="10">
      <formula>ISTEXT(O53)</formula>
    </cfRule>
  </conditionalFormatting>
  <conditionalFormatting sqref="P53">
    <cfRule type="expression" dxfId="386" priority="9">
      <formula>ISTEXT(P53)</formula>
    </cfRule>
  </conditionalFormatting>
  <conditionalFormatting sqref="Q53">
    <cfRule type="expression" dxfId="385" priority="8">
      <formula>ISTEXT(Q53)</formula>
    </cfRule>
  </conditionalFormatting>
  <conditionalFormatting sqref="R53">
    <cfRule type="expression" dxfId="384" priority="7">
      <formula>ISTEXT(R53)</formula>
    </cfRule>
  </conditionalFormatting>
  <conditionalFormatting sqref="S53">
    <cfRule type="expression" dxfId="383" priority="6">
      <formula>ISTEXT(S53)</formula>
    </cfRule>
  </conditionalFormatting>
  <conditionalFormatting sqref="T53">
    <cfRule type="expression" dxfId="382" priority="5">
      <formula>ISTEXT(T53)</formula>
    </cfRule>
  </conditionalFormatting>
  <conditionalFormatting sqref="U53">
    <cfRule type="expression" dxfId="381" priority="4">
      <formula>ISTEXT(U53)</formula>
    </cfRule>
  </conditionalFormatting>
  <conditionalFormatting sqref="B54">
    <cfRule type="expression" dxfId="380" priority="3">
      <formula>ISTEXT(B54)</formula>
    </cfRule>
  </conditionalFormatting>
  <conditionalFormatting sqref="C54">
    <cfRule type="expression" dxfId="379" priority="2">
      <formula>ISTEXT(C54)</formula>
    </cfRule>
  </conditionalFormatting>
  <conditionalFormatting sqref="D54:U54">
    <cfRule type="expression" dxfId="378" priority="1">
      <formula>ISTEXT(D54)</formula>
    </cfRule>
  </conditionalFormatting>
  <conditionalFormatting sqref="B13">
    <cfRule type="expression" dxfId="377" priority="441">
      <formula>ISTEXT(B13)</formula>
    </cfRule>
  </conditionalFormatting>
  <conditionalFormatting sqref="C13">
    <cfRule type="expression" dxfId="376" priority="440">
      <formula>ISTEXT(C13)</formula>
    </cfRule>
  </conditionalFormatting>
  <conditionalFormatting sqref="D13">
    <cfRule type="expression" dxfId="375" priority="439">
      <formula>ISTEXT(D13)</formula>
    </cfRule>
  </conditionalFormatting>
  <conditionalFormatting sqref="E13">
    <cfRule type="expression" dxfId="374" priority="438">
      <formula>ISTEXT(E13)</formula>
    </cfRule>
  </conditionalFormatting>
  <conditionalFormatting sqref="F13">
    <cfRule type="expression" dxfId="373" priority="437">
      <formula>ISTEXT(F13)</formula>
    </cfRule>
  </conditionalFormatting>
  <conditionalFormatting sqref="G13">
    <cfRule type="expression" dxfId="372" priority="436">
      <formula>ISTEXT(G13)</formula>
    </cfRule>
  </conditionalFormatting>
  <conditionalFormatting sqref="H13">
    <cfRule type="expression" dxfId="371" priority="435">
      <formula>ISTEXT(H13)</formula>
    </cfRule>
  </conditionalFormatting>
  <conditionalFormatting sqref="I13">
    <cfRule type="expression" dxfId="370" priority="434">
      <formula>ISTEXT(I13)</formula>
    </cfRule>
  </conditionalFormatting>
  <conditionalFormatting sqref="J13">
    <cfRule type="expression" dxfId="369" priority="433">
      <formula>ISTEXT(J13)</formula>
    </cfRule>
  </conditionalFormatting>
  <conditionalFormatting sqref="K13">
    <cfRule type="expression" dxfId="368" priority="432">
      <formula>ISTEXT(K13)</formula>
    </cfRule>
  </conditionalFormatting>
  <conditionalFormatting sqref="N13">
    <cfRule type="expression" dxfId="367" priority="431">
      <formula>ISTEXT(N13)</formula>
    </cfRule>
  </conditionalFormatting>
  <conditionalFormatting sqref="O13">
    <cfRule type="expression" dxfId="366" priority="430">
      <formula>ISTEXT(O13)</formula>
    </cfRule>
  </conditionalFormatting>
  <conditionalFormatting sqref="P13">
    <cfRule type="expression" dxfId="365" priority="429">
      <formula>ISTEXT(P13)</formula>
    </cfRule>
  </conditionalFormatting>
  <conditionalFormatting sqref="Q13">
    <cfRule type="expression" dxfId="364" priority="428">
      <formula>ISTEXT(Q13)</formula>
    </cfRule>
  </conditionalFormatting>
  <conditionalFormatting sqref="R13">
    <cfRule type="expression" dxfId="363" priority="427">
      <formula>ISTEXT(R13)</formula>
    </cfRule>
  </conditionalFormatting>
  <conditionalFormatting sqref="S13">
    <cfRule type="expression" dxfId="362" priority="426">
      <formula>ISTEXT(S13)</formula>
    </cfRule>
  </conditionalFormatting>
  <conditionalFormatting sqref="T13">
    <cfRule type="expression" dxfId="361" priority="425">
      <formula>ISTEXT(T13)</formula>
    </cfRule>
  </conditionalFormatting>
  <conditionalFormatting sqref="U13">
    <cfRule type="expression" dxfId="360" priority="424">
      <formula>ISTEXT(U13)</formula>
    </cfRule>
  </conditionalFormatting>
  <conditionalFormatting sqref="B14">
    <cfRule type="expression" dxfId="359" priority="423">
      <formula>ISTEXT(B14)</formula>
    </cfRule>
  </conditionalFormatting>
  <conditionalFormatting sqref="C14">
    <cfRule type="expression" dxfId="358" priority="422">
      <formula>ISTEXT(C14)</formula>
    </cfRule>
  </conditionalFormatting>
  <conditionalFormatting sqref="D14:U14">
    <cfRule type="expression" dxfId="357" priority="421">
      <formula>ISTEXT(D14)</formula>
    </cfRule>
  </conditionalFormatting>
  <conditionalFormatting sqref="B15">
    <cfRule type="expression" dxfId="356" priority="420">
      <formula>ISTEXT(B15)</formula>
    </cfRule>
  </conditionalFormatting>
  <conditionalFormatting sqref="C15">
    <cfRule type="expression" dxfId="355" priority="419">
      <formula>ISTEXT(C15)</formula>
    </cfRule>
  </conditionalFormatting>
  <conditionalFormatting sqref="D15">
    <cfRule type="expression" dxfId="354" priority="418">
      <formula>ISTEXT(D15)</formula>
    </cfRule>
  </conditionalFormatting>
  <conditionalFormatting sqref="E15">
    <cfRule type="expression" dxfId="353" priority="417">
      <formula>ISTEXT(E15)</formula>
    </cfRule>
  </conditionalFormatting>
  <conditionalFormatting sqref="F15">
    <cfRule type="expression" dxfId="352" priority="416">
      <formula>ISTEXT(F15)</formula>
    </cfRule>
  </conditionalFormatting>
  <conditionalFormatting sqref="G15">
    <cfRule type="expression" dxfId="351" priority="415">
      <formula>ISTEXT(G15)</formula>
    </cfRule>
  </conditionalFormatting>
  <conditionalFormatting sqref="H15">
    <cfRule type="expression" dxfId="350" priority="414">
      <formula>ISTEXT(H15)</formula>
    </cfRule>
  </conditionalFormatting>
  <conditionalFormatting sqref="I15">
    <cfRule type="expression" dxfId="349" priority="413">
      <formula>ISTEXT(I15)</formula>
    </cfRule>
  </conditionalFormatting>
  <conditionalFormatting sqref="J15">
    <cfRule type="expression" dxfId="348" priority="412">
      <formula>ISTEXT(J15)</formula>
    </cfRule>
  </conditionalFormatting>
  <conditionalFormatting sqref="K15">
    <cfRule type="expression" dxfId="347" priority="411">
      <formula>ISTEXT(K15)</formula>
    </cfRule>
  </conditionalFormatting>
  <conditionalFormatting sqref="N15">
    <cfRule type="expression" dxfId="346" priority="410">
      <formula>ISTEXT(N15)</formula>
    </cfRule>
  </conditionalFormatting>
  <conditionalFormatting sqref="O15">
    <cfRule type="expression" dxfId="345" priority="409">
      <formula>ISTEXT(O15)</formula>
    </cfRule>
  </conditionalFormatting>
  <conditionalFormatting sqref="P15">
    <cfRule type="expression" dxfId="344" priority="408">
      <formula>ISTEXT(P15)</formula>
    </cfRule>
  </conditionalFormatting>
  <conditionalFormatting sqref="Q15">
    <cfRule type="expression" dxfId="343" priority="407">
      <formula>ISTEXT(Q15)</formula>
    </cfRule>
  </conditionalFormatting>
  <conditionalFormatting sqref="R15">
    <cfRule type="expression" dxfId="342" priority="406">
      <formula>ISTEXT(R15)</formula>
    </cfRule>
  </conditionalFormatting>
  <conditionalFormatting sqref="S15">
    <cfRule type="expression" dxfId="341" priority="405">
      <formula>ISTEXT(S15)</formula>
    </cfRule>
  </conditionalFormatting>
  <conditionalFormatting sqref="T15">
    <cfRule type="expression" dxfId="340" priority="404">
      <formula>ISTEXT(T15)</formula>
    </cfRule>
  </conditionalFormatting>
  <conditionalFormatting sqref="U15">
    <cfRule type="expression" dxfId="339" priority="403">
      <formula>ISTEXT(U15)</formula>
    </cfRule>
  </conditionalFormatting>
  <conditionalFormatting sqref="B16">
    <cfRule type="expression" dxfId="338" priority="402">
      <formula>ISTEXT(B16)</formula>
    </cfRule>
  </conditionalFormatting>
  <conditionalFormatting sqref="C16">
    <cfRule type="expression" dxfId="337" priority="401">
      <formula>ISTEXT(C16)</formula>
    </cfRule>
  </conditionalFormatting>
  <conditionalFormatting sqref="D16:U16">
    <cfRule type="expression" dxfId="336" priority="400">
      <formula>ISTEXT(D16)</formula>
    </cfRule>
  </conditionalFormatting>
  <conditionalFormatting sqref="B17">
    <cfRule type="expression" dxfId="335" priority="399">
      <formula>ISTEXT(B17)</formula>
    </cfRule>
  </conditionalFormatting>
  <conditionalFormatting sqref="C17">
    <cfRule type="expression" dxfId="334" priority="398">
      <formula>ISTEXT(C17)</formula>
    </cfRule>
  </conditionalFormatting>
  <conditionalFormatting sqref="D17">
    <cfRule type="expression" dxfId="333" priority="397">
      <formula>ISTEXT(D17)</formula>
    </cfRule>
  </conditionalFormatting>
  <conditionalFormatting sqref="E17">
    <cfRule type="expression" dxfId="332" priority="396">
      <formula>ISTEXT(E17)</formula>
    </cfRule>
  </conditionalFormatting>
  <conditionalFormatting sqref="F17">
    <cfRule type="expression" dxfId="331" priority="395">
      <formula>ISTEXT(F17)</formula>
    </cfRule>
  </conditionalFormatting>
  <conditionalFormatting sqref="G17">
    <cfRule type="expression" dxfId="330" priority="394">
      <formula>ISTEXT(G17)</formula>
    </cfRule>
  </conditionalFormatting>
  <conditionalFormatting sqref="H17">
    <cfRule type="expression" dxfId="329" priority="393">
      <formula>ISTEXT(H17)</formula>
    </cfRule>
  </conditionalFormatting>
  <conditionalFormatting sqref="I17">
    <cfRule type="expression" dxfId="328" priority="392">
      <formula>ISTEXT(I17)</formula>
    </cfRule>
  </conditionalFormatting>
  <conditionalFormatting sqref="J17">
    <cfRule type="expression" dxfId="327" priority="391">
      <formula>ISTEXT(J17)</formula>
    </cfRule>
  </conditionalFormatting>
  <conditionalFormatting sqref="K17">
    <cfRule type="expression" dxfId="326" priority="390">
      <formula>ISTEXT(K17)</formula>
    </cfRule>
  </conditionalFormatting>
  <conditionalFormatting sqref="N17">
    <cfRule type="expression" dxfId="325" priority="389">
      <formula>ISTEXT(N17)</formula>
    </cfRule>
  </conditionalFormatting>
  <conditionalFormatting sqref="O17">
    <cfRule type="expression" dxfId="324" priority="388">
      <formula>ISTEXT(O17)</formula>
    </cfRule>
  </conditionalFormatting>
  <conditionalFormatting sqref="P17">
    <cfRule type="expression" dxfId="323" priority="387">
      <formula>ISTEXT(P17)</formula>
    </cfRule>
  </conditionalFormatting>
  <conditionalFormatting sqref="Q17">
    <cfRule type="expression" dxfId="322" priority="386">
      <formula>ISTEXT(Q17)</formula>
    </cfRule>
  </conditionalFormatting>
  <conditionalFormatting sqref="R17">
    <cfRule type="expression" dxfId="321" priority="385">
      <formula>ISTEXT(R17)</formula>
    </cfRule>
  </conditionalFormatting>
  <conditionalFormatting sqref="S17">
    <cfRule type="expression" dxfId="320" priority="384">
      <formula>ISTEXT(S17)</formula>
    </cfRule>
  </conditionalFormatting>
  <conditionalFormatting sqref="T17">
    <cfRule type="expression" dxfId="319" priority="383">
      <formula>ISTEXT(T17)</formula>
    </cfRule>
  </conditionalFormatting>
  <conditionalFormatting sqref="U17">
    <cfRule type="expression" dxfId="318" priority="382">
      <formula>ISTEXT(U17)</formula>
    </cfRule>
  </conditionalFormatting>
  <conditionalFormatting sqref="B18">
    <cfRule type="expression" dxfId="317" priority="381">
      <formula>ISTEXT(B18)</formula>
    </cfRule>
  </conditionalFormatting>
  <conditionalFormatting sqref="C18">
    <cfRule type="expression" dxfId="316" priority="380">
      <formula>ISTEXT(C18)</formula>
    </cfRule>
  </conditionalFormatting>
  <conditionalFormatting sqref="D18:U18">
    <cfRule type="expression" dxfId="315" priority="379">
      <formula>ISTEXT(D18)</formula>
    </cfRule>
  </conditionalFormatting>
  <conditionalFormatting sqref="B19">
    <cfRule type="expression" dxfId="314" priority="378">
      <formula>ISTEXT(B19)</formula>
    </cfRule>
  </conditionalFormatting>
  <conditionalFormatting sqref="C19">
    <cfRule type="expression" dxfId="313" priority="377">
      <formula>ISTEXT(C19)</formula>
    </cfRule>
  </conditionalFormatting>
  <conditionalFormatting sqref="D19">
    <cfRule type="expression" dxfId="312" priority="376">
      <formula>ISTEXT(D19)</formula>
    </cfRule>
  </conditionalFormatting>
  <conditionalFormatting sqref="E19">
    <cfRule type="expression" dxfId="311" priority="375">
      <formula>ISTEXT(E19)</formula>
    </cfRule>
  </conditionalFormatting>
  <conditionalFormatting sqref="F19">
    <cfRule type="expression" dxfId="310" priority="374">
      <formula>ISTEXT(F19)</formula>
    </cfRule>
  </conditionalFormatting>
  <conditionalFormatting sqref="G19">
    <cfRule type="expression" dxfId="309" priority="373">
      <formula>ISTEXT(G19)</formula>
    </cfRule>
  </conditionalFormatting>
  <conditionalFormatting sqref="H19">
    <cfRule type="expression" dxfId="308" priority="372">
      <formula>ISTEXT(H19)</formula>
    </cfRule>
  </conditionalFormatting>
  <conditionalFormatting sqref="I19">
    <cfRule type="expression" dxfId="307" priority="371">
      <formula>ISTEXT(I19)</formula>
    </cfRule>
  </conditionalFormatting>
  <conditionalFormatting sqref="J19">
    <cfRule type="expression" dxfId="306" priority="370">
      <formula>ISTEXT(J19)</formula>
    </cfRule>
  </conditionalFormatting>
  <conditionalFormatting sqref="K19">
    <cfRule type="expression" dxfId="305" priority="369">
      <formula>ISTEXT(K19)</formula>
    </cfRule>
  </conditionalFormatting>
  <conditionalFormatting sqref="N19">
    <cfRule type="expression" dxfId="304" priority="368">
      <formula>ISTEXT(N19)</formula>
    </cfRule>
  </conditionalFormatting>
  <conditionalFormatting sqref="O19">
    <cfRule type="expression" dxfId="303" priority="367">
      <formula>ISTEXT(O19)</formula>
    </cfRule>
  </conditionalFormatting>
  <conditionalFormatting sqref="P19">
    <cfRule type="expression" dxfId="302" priority="366">
      <formula>ISTEXT(P19)</formula>
    </cfRule>
  </conditionalFormatting>
  <conditionalFormatting sqref="Q19">
    <cfRule type="expression" dxfId="301" priority="365">
      <formula>ISTEXT(Q19)</formula>
    </cfRule>
  </conditionalFormatting>
  <conditionalFormatting sqref="R19">
    <cfRule type="expression" dxfId="300" priority="364">
      <formula>ISTEXT(R19)</formula>
    </cfRule>
  </conditionalFormatting>
  <conditionalFormatting sqref="S19">
    <cfRule type="expression" dxfId="299" priority="363">
      <formula>ISTEXT(S19)</formula>
    </cfRule>
  </conditionalFormatting>
  <conditionalFormatting sqref="T19">
    <cfRule type="expression" dxfId="298" priority="362">
      <formula>ISTEXT(T19)</formula>
    </cfRule>
  </conditionalFormatting>
  <conditionalFormatting sqref="U19">
    <cfRule type="expression" dxfId="297" priority="361">
      <formula>ISTEXT(U19)</formula>
    </cfRule>
  </conditionalFormatting>
  <conditionalFormatting sqref="B20">
    <cfRule type="expression" dxfId="296" priority="360">
      <formula>ISTEXT(B20)</formula>
    </cfRule>
  </conditionalFormatting>
  <conditionalFormatting sqref="C20">
    <cfRule type="expression" dxfId="295" priority="359">
      <formula>ISTEXT(C20)</formula>
    </cfRule>
  </conditionalFormatting>
  <conditionalFormatting sqref="D20:U20">
    <cfRule type="expression" dxfId="294" priority="358">
      <formula>ISTEXT(D20)</formula>
    </cfRule>
  </conditionalFormatting>
  <conditionalFormatting sqref="B21">
    <cfRule type="expression" dxfId="293" priority="357">
      <formula>ISTEXT(B21)</formula>
    </cfRule>
  </conditionalFormatting>
  <conditionalFormatting sqref="C21">
    <cfRule type="expression" dxfId="292" priority="356">
      <formula>ISTEXT(C21)</formula>
    </cfRule>
  </conditionalFormatting>
  <conditionalFormatting sqref="D21">
    <cfRule type="expression" dxfId="291" priority="355">
      <formula>ISTEXT(D21)</formula>
    </cfRule>
  </conditionalFormatting>
  <conditionalFormatting sqref="E21">
    <cfRule type="expression" dxfId="290" priority="354">
      <formula>ISTEXT(E21)</formula>
    </cfRule>
  </conditionalFormatting>
  <conditionalFormatting sqref="F21">
    <cfRule type="expression" dxfId="289" priority="353">
      <formula>ISTEXT(F21)</formula>
    </cfRule>
  </conditionalFormatting>
  <conditionalFormatting sqref="G21">
    <cfRule type="expression" dxfId="288" priority="352">
      <formula>ISTEXT(G21)</formula>
    </cfRule>
  </conditionalFormatting>
  <conditionalFormatting sqref="H21">
    <cfRule type="expression" dxfId="287" priority="351">
      <formula>ISTEXT(H21)</formula>
    </cfRule>
  </conditionalFormatting>
  <conditionalFormatting sqref="I21">
    <cfRule type="expression" dxfId="286" priority="350">
      <formula>ISTEXT(I21)</formula>
    </cfRule>
  </conditionalFormatting>
  <conditionalFormatting sqref="J21">
    <cfRule type="expression" dxfId="285" priority="349">
      <formula>ISTEXT(J21)</formula>
    </cfRule>
  </conditionalFormatting>
  <conditionalFormatting sqref="K21">
    <cfRule type="expression" dxfId="284" priority="348">
      <formula>ISTEXT(K21)</formula>
    </cfRule>
  </conditionalFormatting>
  <conditionalFormatting sqref="N21">
    <cfRule type="expression" dxfId="283" priority="347">
      <formula>ISTEXT(N21)</formula>
    </cfRule>
  </conditionalFormatting>
  <conditionalFormatting sqref="O21">
    <cfRule type="expression" dxfId="282" priority="346">
      <formula>ISTEXT(O21)</formula>
    </cfRule>
  </conditionalFormatting>
  <conditionalFormatting sqref="P21">
    <cfRule type="expression" dxfId="281" priority="345">
      <formula>ISTEXT(P21)</formula>
    </cfRule>
  </conditionalFormatting>
  <conditionalFormatting sqref="Q21">
    <cfRule type="expression" dxfId="280" priority="344">
      <formula>ISTEXT(Q21)</formula>
    </cfRule>
  </conditionalFormatting>
  <conditionalFormatting sqref="R21">
    <cfRule type="expression" dxfId="279" priority="343">
      <formula>ISTEXT(R21)</formula>
    </cfRule>
  </conditionalFormatting>
  <conditionalFormatting sqref="S21">
    <cfRule type="expression" dxfId="278" priority="342">
      <formula>ISTEXT(S21)</formula>
    </cfRule>
  </conditionalFormatting>
  <conditionalFormatting sqref="T21">
    <cfRule type="expression" dxfId="277" priority="341">
      <formula>ISTEXT(T21)</formula>
    </cfRule>
  </conditionalFormatting>
  <conditionalFormatting sqref="U21">
    <cfRule type="expression" dxfId="276" priority="340">
      <formula>ISTEXT(U21)</formula>
    </cfRule>
  </conditionalFormatting>
  <conditionalFormatting sqref="B22">
    <cfRule type="expression" dxfId="275" priority="339">
      <formula>ISTEXT(B22)</formula>
    </cfRule>
  </conditionalFormatting>
  <conditionalFormatting sqref="C22">
    <cfRule type="expression" dxfId="274" priority="338">
      <formula>ISTEXT(C22)</formula>
    </cfRule>
  </conditionalFormatting>
  <conditionalFormatting sqref="D22:U22">
    <cfRule type="expression" dxfId="273" priority="337">
      <formula>ISTEXT(D22)</formula>
    </cfRule>
  </conditionalFormatting>
  <conditionalFormatting sqref="B23">
    <cfRule type="expression" dxfId="272" priority="336">
      <formula>ISTEXT(B23)</formula>
    </cfRule>
  </conditionalFormatting>
  <conditionalFormatting sqref="C23">
    <cfRule type="expression" dxfId="271" priority="335">
      <formula>ISTEXT(C23)</formula>
    </cfRule>
  </conditionalFormatting>
  <conditionalFormatting sqref="D23">
    <cfRule type="expression" dxfId="270" priority="334">
      <formula>ISTEXT(D23)</formula>
    </cfRule>
  </conditionalFormatting>
  <conditionalFormatting sqref="E23">
    <cfRule type="expression" dxfId="269" priority="333">
      <formula>ISTEXT(E23)</formula>
    </cfRule>
  </conditionalFormatting>
  <conditionalFormatting sqref="F23">
    <cfRule type="expression" dxfId="268" priority="332">
      <formula>ISTEXT(F23)</formula>
    </cfRule>
  </conditionalFormatting>
  <conditionalFormatting sqref="G23">
    <cfRule type="expression" dxfId="267" priority="331">
      <formula>ISTEXT(G23)</formula>
    </cfRule>
  </conditionalFormatting>
  <conditionalFormatting sqref="H23">
    <cfRule type="expression" dxfId="266" priority="330">
      <formula>ISTEXT(H23)</formula>
    </cfRule>
  </conditionalFormatting>
  <conditionalFormatting sqref="I23">
    <cfRule type="expression" dxfId="265" priority="329">
      <formula>ISTEXT(I23)</formula>
    </cfRule>
  </conditionalFormatting>
  <conditionalFormatting sqref="J23">
    <cfRule type="expression" dxfId="264" priority="328">
      <formula>ISTEXT(J23)</formula>
    </cfRule>
  </conditionalFormatting>
  <conditionalFormatting sqref="K23">
    <cfRule type="expression" dxfId="263" priority="327">
      <formula>ISTEXT(K23)</formula>
    </cfRule>
  </conditionalFormatting>
  <conditionalFormatting sqref="N23">
    <cfRule type="expression" dxfId="262" priority="326">
      <formula>ISTEXT(N23)</formula>
    </cfRule>
  </conditionalFormatting>
  <conditionalFormatting sqref="O23">
    <cfRule type="expression" dxfId="261" priority="325">
      <formula>ISTEXT(O23)</formula>
    </cfRule>
  </conditionalFormatting>
  <conditionalFormatting sqref="P23">
    <cfRule type="expression" dxfId="260" priority="324">
      <formula>ISTEXT(P23)</formula>
    </cfRule>
  </conditionalFormatting>
  <conditionalFormatting sqref="Q23">
    <cfRule type="expression" dxfId="259" priority="323">
      <formula>ISTEXT(Q23)</formula>
    </cfRule>
  </conditionalFormatting>
  <conditionalFormatting sqref="R23">
    <cfRule type="expression" dxfId="258" priority="322">
      <formula>ISTEXT(R23)</formula>
    </cfRule>
  </conditionalFormatting>
  <conditionalFormatting sqref="S23">
    <cfRule type="expression" dxfId="257" priority="321">
      <formula>ISTEXT(S23)</formula>
    </cfRule>
  </conditionalFormatting>
  <conditionalFormatting sqref="T23">
    <cfRule type="expression" dxfId="256" priority="320">
      <formula>ISTEXT(T23)</formula>
    </cfRule>
  </conditionalFormatting>
  <conditionalFormatting sqref="U23">
    <cfRule type="expression" dxfId="255" priority="319">
      <formula>ISTEXT(U23)</formula>
    </cfRule>
  </conditionalFormatting>
  <conditionalFormatting sqref="B24">
    <cfRule type="expression" dxfId="254" priority="318">
      <formula>ISTEXT(B24)</formula>
    </cfRule>
  </conditionalFormatting>
  <conditionalFormatting sqref="C24">
    <cfRule type="expression" dxfId="253" priority="317">
      <formula>ISTEXT(C24)</formula>
    </cfRule>
  </conditionalFormatting>
  <conditionalFormatting sqref="D24:U24">
    <cfRule type="expression" dxfId="252" priority="316">
      <formula>ISTEXT(D24)</formula>
    </cfRule>
  </conditionalFormatting>
  <conditionalFormatting sqref="B25">
    <cfRule type="expression" dxfId="251" priority="315">
      <formula>ISTEXT(B25)</formula>
    </cfRule>
  </conditionalFormatting>
  <conditionalFormatting sqref="C25">
    <cfRule type="expression" dxfId="250" priority="314">
      <formula>ISTEXT(C25)</formula>
    </cfRule>
  </conditionalFormatting>
  <conditionalFormatting sqref="D25">
    <cfRule type="expression" dxfId="249" priority="313">
      <formula>ISTEXT(D25)</formula>
    </cfRule>
  </conditionalFormatting>
  <conditionalFormatting sqref="E25">
    <cfRule type="expression" dxfId="248" priority="312">
      <formula>ISTEXT(E25)</formula>
    </cfRule>
  </conditionalFormatting>
  <conditionalFormatting sqref="F25">
    <cfRule type="expression" dxfId="247" priority="311">
      <formula>ISTEXT(F25)</formula>
    </cfRule>
  </conditionalFormatting>
  <conditionalFormatting sqref="G25">
    <cfRule type="expression" dxfId="246" priority="310">
      <formula>ISTEXT(G25)</formula>
    </cfRule>
  </conditionalFormatting>
  <conditionalFormatting sqref="H25">
    <cfRule type="expression" dxfId="245" priority="309">
      <formula>ISTEXT(H25)</formula>
    </cfRule>
  </conditionalFormatting>
  <conditionalFormatting sqref="I25">
    <cfRule type="expression" dxfId="244" priority="308">
      <formula>ISTEXT(I25)</formula>
    </cfRule>
  </conditionalFormatting>
  <conditionalFormatting sqref="J25">
    <cfRule type="expression" dxfId="243" priority="307">
      <formula>ISTEXT(J25)</formula>
    </cfRule>
  </conditionalFormatting>
  <conditionalFormatting sqref="K25">
    <cfRule type="expression" dxfId="242" priority="306">
      <formula>ISTEXT(K25)</formula>
    </cfRule>
  </conditionalFormatting>
  <conditionalFormatting sqref="N25">
    <cfRule type="expression" dxfId="241" priority="305">
      <formula>ISTEXT(N25)</formula>
    </cfRule>
  </conditionalFormatting>
  <conditionalFormatting sqref="O25">
    <cfRule type="expression" dxfId="240" priority="304">
      <formula>ISTEXT(O25)</formula>
    </cfRule>
  </conditionalFormatting>
  <conditionalFormatting sqref="P25">
    <cfRule type="expression" dxfId="239" priority="303">
      <formula>ISTEXT(P25)</formula>
    </cfRule>
  </conditionalFormatting>
  <conditionalFormatting sqref="Q25">
    <cfRule type="expression" dxfId="238" priority="302">
      <formula>ISTEXT(Q25)</formula>
    </cfRule>
  </conditionalFormatting>
  <conditionalFormatting sqref="R25">
    <cfRule type="expression" dxfId="237" priority="301">
      <formula>ISTEXT(R25)</formula>
    </cfRule>
  </conditionalFormatting>
  <conditionalFormatting sqref="S25">
    <cfRule type="expression" dxfId="236" priority="300">
      <formula>ISTEXT(S25)</formula>
    </cfRule>
  </conditionalFormatting>
  <conditionalFormatting sqref="T25">
    <cfRule type="expression" dxfId="235" priority="299">
      <formula>ISTEXT(T25)</formula>
    </cfRule>
  </conditionalFormatting>
  <conditionalFormatting sqref="U25">
    <cfRule type="expression" dxfId="234" priority="298">
      <formula>ISTEXT(U25)</formula>
    </cfRule>
  </conditionalFormatting>
  <conditionalFormatting sqref="B26">
    <cfRule type="expression" dxfId="233" priority="297">
      <formula>ISTEXT(B26)</formula>
    </cfRule>
  </conditionalFormatting>
  <conditionalFormatting sqref="C26">
    <cfRule type="expression" dxfId="232" priority="296">
      <formula>ISTEXT(C26)</formula>
    </cfRule>
  </conditionalFormatting>
  <conditionalFormatting sqref="D26:U26">
    <cfRule type="expression" dxfId="231" priority="295">
      <formula>ISTEXT(D26)</formula>
    </cfRule>
  </conditionalFormatting>
  <conditionalFormatting sqref="B27">
    <cfRule type="expression" dxfId="230" priority="294">
      <formula>ISTEXT(B27)</formula>
    </cfRule>
  </conditionalFormatting>
  <conditionalFormatting sqref="C27">
    <cfRule type="expression" dxfId="229" priority="293">
      <formula>ISTEXT(C27)</formula>
    </cfRule>
  </conditionalFormatting>
  <conditionalFormatting sqref="D27">
    <cfRule type="expression" dxfId="228" priority="292">
      <formula>ISTEXT(D27)</formula>
    </cfRule>
  </conditionalFormatting>
  <conditionalFormatting sqref="E27">
    <cfRule type="expression" dxfId="227" priority="291">
      <formula>ISTEXT(E27)</formula>
    </cfRule>
  </conditionalFormatting>
  <conditionalFormatting sqref="F27">
    <cfRule type="expression" dxfId="226" priority="290">
      <formula>ISTEXT(F27)</formula>
    </cfRule>
  </conditionalFormatting>
  <conditionalFormatting sqref="G27">
    <cfRule type="expression" dxfId="225" priority="289">
      <formula>ISTEXT(G27)</formula>
    </cfRule>
  </conditionalFormatting>
  <conditionalFormatting sqref="H27">
    <cfRule type="expression" dxfId="224" priority="288">
      <formula>ISTEXT(H27)</formula>
    </cfRule>
  </conditionalFormatting>
  <conditionalFormatting sqref="I27">
    <cfRule type="expression" dxfId="223" priority="287">
      <formula>ISTEXT(I27)</formula>
    </cfRule>
  </conditionalFormatting>
  <conditionalFormatting sqref="J27">
    <cfRule type="expression" dxfId="222" priority="286">
      <formula>ISTEXT(J27)</formula>
    </cfRule>
  </conditionalFormatting>
  <conditionalFormatting sqref="K27">
    <cfRule type="expression" dxfId="221" priority="285">
      <formula>ISTEXT(K27)</formula>
    </cfRule>
  </conditionalFormatting>
  <conditionalFormatting sqref="N27">
    <cfRule type="expression" dxfId="220" priority="284">
      <formula>ISTEXT(N27)</formula>
    </cfRule>
  </conditionalFormatting>
  <conditionalFormatting sqref="O27">
    <cfRule type="expression" dxfId="219" priority="283">
      <formula>ISTEXT(O27)</formula>
    </cfRule>
  </conditionalFormatting>
  <conditionalFormatting sqref="P27">
    <cfRule type="expression" dxfId="218" priority="282">
      <formula>ISTEXT(P27)</formula>
    </cfRule>
  </conditionalFormatting>
  <conditionalFormatting sqref="Q27">
    <cfRule type="expression" dxfId="217" priority="281">
      <formula>ISTEXT(Q27)</formula>
    </cfRule>
  </conditionalFormatting>
  <conditionalFormatting sqref="R27">
    <cfRule type="expression" dxfId="216" priority="280">
      <formula>ISTEXT(R27)</formula>
    </cfRule>
  </conditionalFormatting>
  <conditionalFormatting sqref="S27">
    <cfRule type="expression" dxfId="215" priority="279">
      <formula>ISTEXT(S27)</formula>
    </cfRule>
  </conditionalFormatting>
  <conditionalFormatting sqref="T27">
    <cfRule type="expression" dxfId="214" priority="278">
      <formula>ISTEXT(T27)</formula>
    </cfRule>
  </conditionalFormatting>
  <conditionalFormatting sqref="U27">
    <cfRule type="expression" dxfId="213" priority="277">
      <formula>ISTEXT(U27)</formula>
    </cfRule>
  </conditionalFormatting>
  <conditionalFormatting sqref="B28">
    <cfRule type="expression" dxfId="212" priority="276">
      <formula>ISTEXT(B28)</formula>
    </cfRule>
  </conditionalFormatting>
  <conditionalFormatting sqref="C28">
    <cfRule type="expression" dxfId="211" priority="275">
      <formula>ISTEXT(C28)</formula>
    </cfRule>
  </conditionalFormatting>
  <conditionalFormatting sqref="D28:U28">
    <cfRule type="expression" dxfId="210" priority="274">
      <formula>ISTEXT(D28)</formula>
    </cfRule>
  </conditionalFormatting>
  <conditionalFormatting sqref="B29">
    <cfRule type="expression" dxfId="209" priority="273">
      <formula>ISTEXT(B29)</formula>
    </cfRule>
  </conditionalFormatting>
  <conditionalFormatting sqref="C29">
    <cfRule type="expression" dxfId="208" priority="272">
      <formula>ISTEXT(C29)</formula>
    </cfRule>
  </conditionalFormatting>
  <conditionalFormatting sqref="D29">
    <cfRule type="expression" dxfId="207" priority="271">
      <formula>ISTEXT(D29)</formula>
    </cfRule>
  </conditionalFormatting>
  <conditionalFormatting sqref="E29">
    <cfRule type="expression" dxfId="206" priority="270">
      <formula>ISTEXT(E29)</formula>
    </cfRule>
  </conditionalFormatting>
  <conditionalFormatting sqref="F29">
    <cfRule type="expression" dxfId="205" priority="269">
      <formula>ISTEXT(F29)</formula>
    </cfRule>
  </conditionalFormatting>
  <conditionalFormatting sqref="G29">
    <cfRule type="expression" dxfId="204" priority="268">
      <formula>ISTEXT(G29)</formula>
    </cfRule>
  </conditionalFormatting>
  <conditionalFormatting sqref="H29">
    <cfRule type="expression" dxfId="203" priority="267">
      <formula>ISTEXT(H29)</formula>
    </cfRule>
  </conditionalFormatting>
  <conditionalFormatting sqref="I29">
    <cfRule type="expression" dxfId="202" priority="266">
      <formula>ISTEXT(I29)</formula>
    </cfRule>
  </conditionalFormatting>
  <conditionalFormatting sqref="J29">
    <cfRule type="expression" dxfId="201" priority="265">
      <formula>ISTEXT(J29)</formula>
    </cfRule>
  </conditionalFormatting>
  <conditionalFormatting sqref="K29">
    <cfRule type="expression" dxfId="200" priority="264">
      <formula>ISTEXT(K29)</formula>
    </cfRule>
  </conditionalFormatting>
  <conditionalFormatting sqref="N29">
    <cfRule type="expression" dxfId="199" priority="263">
      <formula>ISTEXT(N29)</formula>
    </cfRule>
  </conditionalFormatting>
  <conditionalFormatting sqref="O29">
    <cfRule type="expression" dxfId="198" priority="262">
      <formula>ISTEXT(O29)</formula>
    </cfRule>
  </conditionalFormatting>
  <conditionalFormatting sqref="P29">
    <cfRule type="expression" dxfId="197" priority="261">
      <formula>ISTEXT(P29)</formula>
    </cfRule>
  </conditionalFormatting>
  <conditionalFormatting sqref="Q29">
    <cfRule type="expression" dxfId="196" priority="260">
      <formula>ISTEXT(Q29)</formula>
    </cfRule>
  </conditionalFormatting>
  <conditionalFormatting sqref="R29">
    <cfRule type="expression" dxfId="195" priority="259">
      <formula>ISTEXT(R29)</formula>
    </cfRule>
  </conditionalFormatting>
  <conditionalFormatting sqref="S29">
    <cfRule type="expression" dxfId="194" priority="258">
      <formula>ISTEXT(S29)</formula>
    </cfRule>
  </conditionalFormatting>
  <conditionalFormatting sqref="T29">
    <cfRule type="expression" dxfId="193" priority="257">
      <formula>ISTEXT(T29)</formula>
    </cfRule>
  </conditionalFormatting>
  <conditionalFormatting sqref="U29">
    <cfRule type="expression" dxfId="192" priority="256">
      <formula>ISTEXT(U29)</formula>
    </cfRule>
  </conditionalFormatting>
  <conditionalFormatting sqref="B30">
    <cfRule type="expression" dxfId="191" priority="255">
      <formula>ISTEXT(B30)</formula>
    </cfRule>
  </conditionalFormatting>
  <conditionalFormatting sqref="C30">
    <cfRule type="expression" dxfId="190" priority="254">
      <formula>ISTEXT(C30)</formula>
    </cfRule>
  </conditionalFormatting>
  <conditionalFormatting sqref="D30:U30">
    <cfRule type="expression" dxfId="189" priority="253">
      <formula>ISTEXT(D30)</formula>
    </cfRule>
  </conditionalFormatting>
  <conditionalFormatting sqref="B31">
    <cfRule type="expression" dxfId="188" priority="252">
      <formula>ISTEXT(B31)</formula>
    </cfRule>
  </conditionalFormatting>
  <conditionalFormatting sqref="C31">
    <cfRule type="expression" dxfId="187" priority="251">
      <formula>ISTEXT(C31)</formula>
    </cfRule>
  </conditionalFormatting>
  <conditionalFormatting sqref="D31">
    <cfRule type="expression" dxfId="186" priority="250">
      <formula>ISTEXT(D31)</formula>
    </cfRule>
  </conditionalFormatting>
  <conditionalFormatting sqref="E31">
    <cfRule type="expression" dxfId="185" priority="249">
      <formula>ISTEXT(E31)</formula>
    </cfRule>
  </conditionalFormatting>
  <conditionalFormatting sqref="F31">
    <cfRule type="expression" dxfId="184" priority="248">
      <formula>ISTEXT(F31)</formula>
    </cfRule>
  </conditionalFormatting>
  <conditionalFormatting sqref="G31">
    <cfRule type="expression" dxfId="183" priority="247">
      <formula>ISTEXT(G31)</formula>
    </cfRule>
  </conditionalFormatting>
  <conditionalFormatting sqref="H31">
    <cfRule type="expression" dxfId="182" priority="246">
      <formula>ISTEXT(H31)</formula>
    </cfRule>
  </conditionalFormatting>
  <conditionalFormatting sqref="I31">
    <cfRule type="expression" dxfId="181" priority="245">
      <formula>ISTEXT(I31)</formula>
    </cfRule>
  </conditionalFormatting>
  <conditionalFormatting sqref="J31">
    <cfRule type="expression" dxfId="180" priority="244">
      <formula>ISTEXT(J31)</formula>
    </cfRule>
  </conditionalFormatting>
  <conditionalFormatting sqref="K31">
    <cfRule type="expression" dxfId="179" priority="243">
      <formula>ISTEXT(K31)</formula>
    </cfRule>
  </conditionalFormatting>
  <conditionalFormatting sqref="N31">
    <cfRule type="expression" dxfId="178" priority="242">
      <formula>ISTEXT(N31)</formula>
    </cfRule>
  </conditionalFormatting>
  <conditionalFormatting sqref="O31">
    <cfRule type="expression" dxfId="177" priority="241">
      <formula>ISTEXT(O31)</formula>
    </cfRule>
  </conditionalFormatting>
  <conditionalFormatting sqref="P31">
    <cfRule type="expression" dxfId="176" priority="240">
      <formula>ISTEXT(P31)</formula>
    </cfRule>
  </conditionalFormatting>
  <conditionalFormatting sqref="Q31">
    <cfRule type="expression" dxfId="175" priority="239">
      <formula>ISTEXT(Q31)</formula>
    </cfRule>
  </conditionalFormatting>
  <conditionalFormatting sqref="R31">
    <cfRule type="expression" dxfId="174" priority="238">
      <formula>ISTEXT(R31)</formula>
    </cfRule>
  </conditionalFormatting>
  <conditionalFormatting sqref="S31">
    <cfRule type="expression" dxfId="173" priority="237">
      <formula>ISTEXT(S31)</formula>
    </cfRule>
  </conditionalFormatting>
  <conditionalFormatting sqref="T31">
    <cfRule type="expression" dxfId="172" priority="236">
      <formula>ISTEXT(T31)</formula>
    </cfRule>
  </conditionalFormatting>
  <conditionalFormatting sqref="U31">
    <cfRule type="expression" dxfId="171" priority="235">
      <formula>ISTEXT(U31)</formula>
    </cfRule>
  </conditionalFormatting>
  <conditionalFormatting sqref="B32">
    <cfRule type="expression" dxfId="170" priority="234">
      <formula>ISTEXT(B32)</formula>
    </cfRule>
  </conditionalFormatting>
  <conditionalFormatting sqref="C32">
    <cfRule type="expression" dxfId="169" priority="233">
      <formula>ISTEXT(C32)</formula>
    </cfRule>
  </conditionalFormatting>
  <conditionalFormatting sqref="D32:U32">
    <cfRule type="expression" dxfId="168" priority="232">
      <formula>ISTEXT(D32)</formula>
    </cfRule>
  </conditionalFormatting>
  <conditionalFormatting sqref="B33">
    <cfRule type="expression" dxfId="167" priority="231">
      <formula>ISTEXT(B33)</formula>
    </cfRule>
  </conditionalFormatting>
  <conditionalFormatting sqref="C33">
    <cfRule type="expression" dxfId="166" priority="230">
      <formula>ISTEXT(C33)</formula>
    </cfRule>
  </conditionalFormatting>
  <conditionalFormatting sqref="D33">
    <cfRule type="expression" dxfId="165" priority="229">
      <formula>ISTEXT(D33)</formula>
    </cfRule>
  </conditionalFormatting>
  <conditionalFormatting sqref="E33">
    <cfRule type="expression" dxfId="164" priority="228">
      <formula>ISTEXT(E33)</formula>
    </cfRule>
  </conditionalFormatting>
  <conditionalFormatting sqref="F33">
    <cfRule type="expression" dxfId="163" priority="227">
      <formula>ISTEXT(F33)</formula>
    </cfRule>
  </conditionalFormatting>
  <conditionalFormatting sqref="G33">
    <cfRule type="expression" dxfId="162" priority="226">
      <formula>ISTEXT(G33)</formula>
    </cfRule>
  </conditionalFormatting>
  <conditionalFormatting sqref="H33">
    <cfRule type="expression" dxfId="161" priority="225">
      <formula>ISTEXT(H33)</formula>
    </cfRule>
  </conditionalFormatting>
  <conditionalFormatting sqref="I33">
    <cfRule type="expression" dxfId="160" priority="224">
      <formula>ISTEXT(I33)</formula>
    </cfRule>
  </conditionalFormatting>
  <conditionalFormatting sqref="J33">
    <cfRule type="expression" dxfId="159" priority="223">
      <formula>ISTEXT(J33)</formula>
    </cfRule>
  </conditionalFormatting>
  <conditionalFormatting sqref="K33">
    <cfRule type="expression" dxfId="158" priority="222">
      <formula>ISTEXT(K33)</formula>
    </cfRule>
  </conditionalFormatting>
  <conditionalFormatting sqref="N33">
    <cfRule type="expression" dxfId="157" priority="221">
      <formula>ISTEXT(N33)</formula>
    </cfRule>
  </conditionalFormatting>
  <conditionalFormatting sqref="O33">
    <cfRule type="expression" dxfId="156" priority="220">
      <formula>ISTEXT(O33)</formula>
    </cfRule>
  </conditionalFormatting>
  <conditionalFormatting sqref="P33">
    <cfRule type="expression" dxfId="155" priority="219">
      <formula>ISTEXT(P33)</formula>
    </cfRule>
  </conditionalFormatting>
  <conditionalFormatting sqref="Q33">
    <cfRule type="expression" dxfId="154" priority="218">
      <formula>ISTEXT(Q33)</formula>
    </cfRule>
  </conditionalFormatting>
  <conditionalFormatting sqref="R33">
    <cfRule type="expression" dxfId="153" priority="217">
      <formula>ISTEXT(R33)</formula>
    </cfRule>
  </conditionalFormatting>
  <conditionalFormatting sqref="S33">
    <cfRule type="expression" dxfId="152" priority="216">
      <formula>ISTEXT(S33)</formula>
    </cfRule>
  </conditionalFormatting>
  <conditionalFormatting sqref="T33">
    <cfRule type="expression" dxfId="151" priority="215">
      <formula>ISTEXT(T33)</formula>
    </cfRule>
  </conditionalFormatting>
  <conditionalFormatting sqref="U33">
    <cfRule type="expression" dxfId="150" priority="214">
      <formula>ISTEXT(U33)</formula>
    </cfRule>
  </conditionalFormatting>
  <conditionalFormatting sqref="B34">
    <cfRule type="expression" dxfId="149" priority="213">
      <formula>ISTEXT(B34)</formula>
    </cfRule>
  </conditionalFormatting>
  <conditionalFormatting sqref="C34">
    <cfRule type="expression" dxfId="148" priority="212">
      <formula>ISTEXT(C34)</formula>
    </cfRule>
  </conditionalFormatting>
  <conditionalFormatting sqref="D34:U34">
    <cfRule type="expression" dxfId="147" priority="211">
      <formula>ISTEXT(D34)</formula>
    </cfRule>
  </conditionalFormatting>
  <conditionalFormatting sqref="B35">
    <cfRule type="expression" dxfId="146" priority="210">
      <formula>ISTEXT(B35)</formula>
    </cfRule>
  </conditionalFormatting>
  <conditionalFormatting sqref="C35">
    <cfRule type="expression" dxfId="145" priority="209">
      <formula>ISTEXT(C35)</formula>
    </cfRule>
  </conditionalFormatting>
  <conditionalFormatting sqref="D35">
    <cfRule type="expression" dxfId="144" priority="208">
      <formula>ISTEXT(D35)</formula>
    </cfRule>
  </conditionalFormatting>
  <conditionalFormatting sqref="E35">
    <cfRule type="expression" dxfId="143" priority="207">
      <formula>ISTEXT(E35)</formula>
    </cfRule>
  </conditionalFormatting>
  <conditionalFormatting sqref="F35">
    <cfRule type="expression" dxfId="142" priority="206">
      <formula>ISTEXT(F35)</formula>
    </cfRule>
  </conditionalFormatting>
  <conditionalFormatting sqref="G35">
    <cfRule type="expression" dxfId="141" priority="205">
      <formula>ISTEXT(G35)</formula>
    </cfRule>
  </conditionalFormatting>
  <conditionalFormatting sqref="H35">
    <cfRule type="expression" dxfId="140" priority="204">
      <formula>ISTEXT(H35)</formula>
    </cfRule>
  </conditionalFormatting>
  <conditionalFormatting sqref="I35">
    <cfRule type="expression" dxfId="139" priority="203">
      <formula>ISTEXT(I35)</formula>
    </cfRule>
  </conditionalFormatting>
  <conditionalFormatting sqref="J35">
    <cfRule type="expression" dxfId="138" priority="202">
      <formula>ISTEXT(J35)</formula>
    </cfRule>
  </conditionalFormatting>
  <conditionalFormatting sqref="K35">
    <cfRule type="expression" dxfId="137" priority="201">
      <formula>ISTEXT(K35)</formula>
    </cfRule>
  </conditionalFormatting>
  <conditionalFormatting sqref="N35">
    <cfRule type="expression" dxfId="136" priority="200">
      <formula>ISTEXT(N35)</formula>
    </cfRule>
  </conditionalFormatting>
  <conditionalFormatting sqref="O35">
    <cfRule type="expression" dxfId="135" priority="199">
      <formula>ISTEXT(O35)</formula>
    </cfRule>
  </conditionalFormatting>
  <conditionalFormatting sqref="P35">
    <cfRule type="expression" dxfId="134" priority="198">
      <formula>ISTEXT(P35)</formula>
    </cfRule>
  </conditionalFormatting>
  <conditionalFormatting sqref="Q35">
    <cfRule type="expression" dxfId="133" priority="197">
      <formula>ISTEXT(Q35)</formula>
    </cfRule>
  </conditionalFormatting>
  <conditionalFormatting sqref="R35">
    <cfRule type="expression" dxfId="132" priority="196">
      <formula>ISTEXT(R35)</formula>
    </cfRule>
  </conditionalFormatting>
  <conditionalFormatting sqref="S35">
    <cfRule type="expression" dxfId="131" priority="195">
      <formula>ISTEXT(S35)</formula>
    </cfRule>
  </conditionalFormatting>
  <conditionalFormatting sqref="T35">
    <cfRule type="expression" dxfId="130" priority="194">
      <formula>ISTEXT(T35)</formula>
    </cfRule>
  </conditionalFormatting>
  <conditionalFormatting sqref="U35">
    <cfRule type="expression" dxfId="129" priority="193">
      <formula>ISTEXT(U35)</formula>
    </cfRule>
  </conditionalFormatting>
  <conditionalFormatting sqref="B36">
    <cfRule type="expression" dxfId="128" priority="192">
      <formula>ISTEXT(B36)</formula>
    </cfRule>
  </conditionalFormatting>
  <conditionalFormatting sqref="C36">
    <cfRule type="expression" dxfId="127" priority="191">
      <formula>ISTEXT(C36)</formula>
    </cfRule>
  </conditionalFormatting>
  <conditionalFormatting sqref="D36:U36">
    <cfRule type="expression" dxfId="126" priority="190">
      <formula>ISTEXT(D36)</formula>
    </cfRule>
  </conditionalFormatting>
  <conditionalFormatting sqref="B37">
    <cfRule type="expression" dxfId="125" priority="189">
      <formula>ISTEXT(B37)</formula>
    </cfRule>
  </conditionalFormatting>
  <conditionalFormatting sqref="C37">
    <cfRule type="expression" dxfId="124" priority="188">
      <formula>ISTEXT(C37)</formula>
    </cfRule>
  </conditionalFormatting>
  <conditionalFormatting sqref="D37">
    <cfRule type="expression" dxfId="123" priority="187">
      <formula>ISTEXT(D37)</formula>
    </cfRule>
  </conditionalFormatting>
  <conditionalFormatting sqref="E37">
    <cfRule type="expression" dxfId="122" priority="186">
      <formula>ISTEXT(E37)</formula>
    </cfRule>
  </conditionalFormatting>
  <conditionalFormatting sqref="F37">
    <cfRule type="expression" dxfId="121" priority="185">
      <formula>ISTEXT(F37)</formula>
    </cfRule>
  </conditionalFormatting>
  <conditionalFormatting sqref="G37">
    <cfRule type="expression" dxfId="120" priority="184">
      <formula>ISTEXT(G37)</formula>
    </cfRule>
  </conditionalFormatting>
  <conditionalFormatting sqref="H37">
    <cfRule type="expression" dxfId="119" priority="183">
      <formula>ISTEXT(H37)</formula>
    </cfRule>
  </conditionalFormatting>
  <conditionalFormatting sqref="I37">
    <cfRule type="expression" dxfId="118" priority="182">
      <formula>ISTEXT(I37)</formula>
    </cfRule>
  </conditionalFormatting>
  <conditionalFormatting sqref="J37">
    <cfRule type="expression" dxfId="117" priority="181">
      <formula>ISTEXT(J37)</formula>
    </cfRule>
  </conditionalFormatting>
  <conditionalFormatting sqref="K37">
    <cfRule type="expression" dxfId="116" priority="180">
      <formula>ISTEXT(K37)</formula>
    </cfRule>
  </conditionalFormatting>
  <conditionalFormatting sqref="N37">
    <cfRule type="expression" dxfId="115" priority="179">
      <formula>ISTEXT(N37)</formula>
    </cfRule>
  </conditionalFormatting>
  <conditionalFormatting sqref="O37">
    <cfRule type="expression" dxfId="114" priority="178">
      <formula>ISTEXT(O37)</formula>
    </cfRule>
  </conditionalFormatting>
  <conditionalFormatting sqref="P37">
    <cfRule type="expression" dxfId="113" priority="177">
      <formula>ISTEXT(P37)</formula>
    </cfRule>
  </conditionalFormatting>
  <conditionalFormatting sqref="Q37">
    <cfRule type="expression" dxfId="112" priority="176">
      <formula>ISTEXT(Q37)</formula>
    </cfRule>
  </conditionalFormatting>
  <conditionalFormatting sqref="R37">
    <cfRule type="expression" dxfId="111" priority="175">
      <formula>ISTEXT(R37)</formula>
    </cfRule>
  </conditionalFormatting>
  <conditionalFormatting sqref="S37">
    <cfRule type="expression" dxfId="110" priority="174">
      <formula>ISTEXT(S37)</formula>
    </cfRule>
  </conditionalFormatting>
  <conditionalFormatting sqref="T37">
    <cfRule type="expression" dxfId="109" priority="173">
      <formula>ISTEXT(T37)</formula>
    </cfRule>
  </conditionalFormatting>
  <conditionalFormatting sqref="U37">
    <cfRule type="expression" dxfId="108" priority="172">
      <formula>ISTEXT(U37)</formula>
    </cfRule>
  </conditionalFormatting>
  <conditionalFormatting sqref="B38">
    <cfRule type="expression" dxfId="107" priority="171">
      <formula>ISTEXT(B38)</formula>
    </cfRule>
  </conditionalFormatting>
  <conditionalFormatting sqref="C38">
    <cfRule type="expression" dxfId="106" priority="170">
      <formula>ISTEXT(C38)</formula>
    </cfRule>
  </conditionalFormatting>
  <conditionalFormatting sqref="D38:U38">
    <cfRule type="expression" dxfId="105" priority="169">
      <formula>ISTEXT(D38)</formula>
    </cfRule>
  </conditionalFormatting>
  <conditionalFormatting sqref="B39">
    <cfRule type="expression" dxfId="104" priority="168">
      <formula>ISTEXT(B39)</formula>
    </cfRule>
  </conditionalFormatting>
  <conditionalFormatting sqref="C39">
    <cfRule type="expression" dxfId="103" priority="167">
      <formula>ISTEXT(C39)</formula>
    </cfRule>
  </conditionalFormatting>
  <conditionalFormatting sqref="D39">
    <cfRule type="expression" dxfId="102" priority="166">
      <formula>ISTEXT(D39)</formula>
    </cfRule>
  </conditionalFormatting>
  <conditionalFormatting sqref="E39">
    <cfRule type="expression" dxfId="101" priority="165">
      <formula>ISTEXT(E39)</formula>
    </cfRule>
  </conditionalFormatting>
  <conditionalFormatting sqref="F39">
    <cfRule type="expression" dxfId="100" priority="164">
      <formula>ISTEXT(F39)</formula>
    </cfRule>
  </conditionalFormatting>
  <conditionalFormatting sqref="G39">
    <cfRule type="expression" dxfId="99" priority="163">
      <formula>ISTEXT(G39)</formula>
    </cfRule>
  </conditionalFormatting>
  <conditionalFormatting sqref="H39">
    <cfRule type="expression" dxfId="98" priority="162">
      <formula>ISTEXT(H39)</formula>
    </cfRule>
  </conditionalFormatting>
  <conditionalFormatting sqref="I39">
    <cfRule type="expression" dxfId="97" priority="161">
      <formula>ISTEXT(I39)</formula>
    </cfRule>
  </conditionalFormatting>
  <conditionalFormatting sqref="J39">
    <cfRule type="expression" dxfId="96" priority="160">
      <formula>ISTEXT(J39)</formula>
    </cfRule>
  </conditionalFormatting>
  <conditionalFormatting sqref="K39">
    <cfRule type="expression" dxfId="95" priority="159">
      <formula>ISTEXT(K39)</formula>
    </cfRule>
  </conditionalFormatting>
  <conditionalFormatting sqref="N39">
    <cfRule type="expression" dxfId="94" priority="158">
      <formula>ISTEXT(N39)</formula>
    </cfRule>
  </conditionalFormatting>
  <conditionalFormatting sqref="O39">
    <cfRule type="expression" dxfId="93" priority="157">
      <formula>ISTEXT(O39)</formula>
    </cfRule>
  </conditionalFormatting>
  <conditionalFormatting sqref="P39">
    <cfRule type="expression" dxfId="92" priority="156">
      <formula>ISTEXT(P39)</formula>
    </cfRule>
  </conditionalFormatting>
  <conditionalFormatting sqref="Q39">
    <cfRule type="expression" dxfId="91" priority="155">
      <formula>ISTEXT(Q39)</formula>
    </cfRule>
  </conditionalFormatting>
  <conditionalFormatting sqref="R39">
    <cfRule type="expression" dxfId="90" priority="154">
      <formula>ISTEXT(R39)</formula>
    </cfRule>
  </conditionalFormatting>
  <conditionalFormatting sqref="S39">
    <cfRule type="expression" dxfId="89" priority="153">
      <formula>ISTEXT(S39)</formula>
    </cfRule>
  </conditionalFormatting>
  <conditionalFormatting sqref="T39">
    <cfRule type="expression" dxfId="88" priority="152">
      <formula>ISTEXT(T39)</formula>
    </cfRule>
  </conditionalFormatting>
  <conditionalFormatting sqref="U39">
    <cfRule type="expression" dxfId="87" priority="151">
      <formula>ISTEXT(U39)</formula>
    </cfRule>
  </conditionalFormatting>
  <conditionalFormatting sqref="B40">
    <cfRule type="expression" dxfId="86" priority="150">
      <formula>ISTEXT(B40)</formula>
    </cfRule>
  </conditionalFormatting>
  <conditionalFormatting sqref="C40">
    <cfRule type="expression" dxfId="85" priority="149">
      <formula>ISTEXT(C40)</formula>
    </cfRule>
  </conditionalFormatting>
  <conditionalFormatting sqref="D40:U40">
    <cfRule type="expression" dxfId="84" priority="148">
      <formula>ISTEXT(D40)</formula>
    </cfRule>
  </conditionalFormatting>
  <conditionalFormatting sqref="B41">
    <cfRule type="expression" dxfId="83" priority="147">
      <formula>ISTEXT(B41)</formula>
    </cfRule>
  </conditionalFormatting>
  <conditionalFormatting sqref="C41">
    <cfRule type="expression" dxfId="82" priority="146">
      <formula>ISTEXT(C41)</formula>
    </cfRule>
  </conditionalFormatting>
  <conditionalFormatting sqref="D41">
    <cfRule type="expression" dxfId="81" priority="145">
      <formula>ISTEXT(D41)</formula>
    </cfRule>
  </conditionalFormatting>
  <conditionalFormatting sqref="E41">
    <cfRule type="expression" dxfId="80" priority="144">
      <formula>ISTEXT(E41)</formula>
    </cfRule>
  </conditionalFormatting>
  <conditionalFormatting sqref="F41">
    <cfRule type="expression" dxfId="79" priority="143">
      <formula>ISTEXT(F41)</formula>
    </cfRule>
  </conditionalFormatting>
  <conditionalFormatting sqref="G41">
    <cfRule type="expression" dxfId="78" priority="142">
      <formula>ISTEXT(G41)</formula>
    </cfRule>
  </conditionalFormatting>
  <conditionalFormatting sqref="H41">
    <cfRule type="expression" dxfId="77" priority="141">
      <formula>ISTEXT(H41)</formula>
    </cfRule>
  </conditionalFormatting>
  <conditionalFormatting sqref="I41">
    <cfRule type="expression" dxfId="76" priority="140">
      <formula>ISTEXT(I41)</formula>
    </cfRule>
  </conditionalFormatting>
  <conditionalFormatting sqref="J41">
    <cfRule type="expression" dxfId="75" priority="139">
      <formula>ISTEXT(J41)</formula>
    </cfRule>
  </conditionalFormatting>
  <conditionalFormatting sqref="K41">
    <cfRule type="expression" dxfId="74" priority="138">
      <formula>ISTEXT(K41)</formula>
    </cfRule>
  </conditionalFormatting>
  <conditionalFormatting sqref="N41">
    <cfRule type="expression" dxfId="73" priority="137">
      <formula>ISTEXT(N41)</formula>
    </cfRule>
  </conditionalFormatting>
  <conditionalFormatting sqref="O41">
    <cfRule type="expression" dxfId="72" priority="136">
      <formula>ISTEXT(O41)</formula>
    </cfRule>
  </conditionalFormatting>
  <conditionalFormatting sqref="P41">
    <cfRule type="expression" dxfId="71" priority="135">
      <formula>ISTEXT(P41)</formula>
    </cfRule>
  </conditionalFormatting>
  <conditionalFormatting sqref="Q41">
    <cfRule type="expression" dxfId="70" priority="134">
      <formula>ISTEXT(Q41)</formula>
    </cfRule>
  </conditionalFormatting>
  <conditionalFormatting sqref="R41">
    <cfRule type="expression" dxfId="69" priority="133">
      <formula>ISTEXT(R41)</formula>
    </cfRule>
  </conditionalFormatting>
  <conditionalFormatting sqref="S41">
    <cfRule type="expression" dxfId="68" priority="132">
      <formula>ISTEXT(S41)</formula>
    </cfRule>
  </conditionalFormatting>
  <conditionalFormatting sqref="T41">
    <cfRule type="expression" dxfId="67" priority="131">
      <formula>ISTEXT(T41)</formula>
    </cfRule>
  </conditionalFormatting>
  <conditionalFormatting sqref="U41">
    <cfRule type="expression" dxfId="66" priority="130">
      <formula>ISTEXT(U41)</formula>
    </cfRule>
  </conditionalFormatting>
  <conditionalFormatting sqref="B42">
    <cfRule type="expression" dxfId="65" priority="129">
      <formula>ISTEXT(B42)</formula>
    </cfRule>
  </conditionalFormatting>
  <conditionalFormatting sqref="C42">
    <cfRule type="expression" dxfId="64" priority="128">
      <formula>ISTEXT(C42)</formula>
    </cfRule>
  </conditionalFormatting>
  <conditionalFormatting sqref="D42:U42">
    <cfRule type="expression" dxfId="63" priority="127">
      <formula>ISTEXT(D42)</formula>
    </cfRule>
  </conditionalFormatting>
  <conditionalFormatting sqref="B43">
    <cfRule type="expression" dxfId="62" priority="126">
      <formula>ISTEXT(B43)</formula>
    </cfRule>
  </conditionalFormatting>
  <conditionalFormatting sqref="C43">
    <cfRule type="expression" dxfId="61" priority="125">
      <formula>ISTEXT(C43)</formula>
    </cfRule>
  </conditionalFormatting>
  <conditionalFormatting sqref="D43">
    <cfRule type="expression" dxfId="60" priority="124">
      <formula>ISTEXT(D43)</formula>
    </cfRule>
  </conditionalFormatting>
  <conditionalFormatting sqref="E43">
    <cfRule type="expression" dxfId="59" priority="123">
      <formula>ISTEXT(E43)</formula>
    </cfRule>
  </conditionalFormatting>
  <conditionalFormatting sqref="F43">
    <cfRule type="expression" dxfId="58" priority="122">
      <formula>ISTEXT(F43)</formula>
    </cfRule>
  </conditionalFormatting>
  <conditionalFormatting sqref="G43">
    <cfRule type="expression" dxfId="57" priority="121">
      <formula>ISTEXT(G43)</formula>
    </cfRule>
  </conditionalFormatting>
  <conditionalFormatting sqref="H43">
    <cfRule type="expression" dxfId="56" priority="120">
      <formula>ISTEXT(H43)</formula>
    </cfRule>
  </conditionalFormatting>
  <conditionalFormatting sqref="I43">
    <cfRule type="expression" dxfId="55" priority="119">
      <formula>ISTEXT(I43)</formula>
    </cfRule>
  </conditionalFormatting>
  <conditionalFormatting sqref="J43">
    <cfRule type="expression" dxfId="54" priority="118">
      <formula>ISTEXT(J43)</formula>
    </cfRule>
  </conditionalFormatting>
  <conditionalFormatting sqref="K43">
    <cfRule type="expression" dxfId="53" priority="117">
      <formula>ISTEXT(K43)</formula>
    </cfRule>
  </conditionalFormatting>
  <conditionalFormatting sqref="N43">
    <cfRule type="expression" dxfId="52" priority="116">
      <formula>ISTEXT(N43)</formula>
    </cfRule>
  </conditionalFormatting>
  <conditionalFormatting sqref="O43">
    <cfRule type="expression" dxfId="51" priority="115">
      <formula>ISTEXT(O43)</formula>
    </cfRule>
  </conditionalFormatting>
  <conditionalFormatting sqref="P43">
    <cfRule type="expression" dxfId="50" priority="114">
      <formula>ISTEXT(P43)</formula>
    </cfRule>
  </conditionalFormatting>
  <conditionalFormatting sqref="Q43">
    <cfRule type="expression" dxfId="49" priority="113">
      <formula>ISTEXT(Q43)</formula>
    </cfRule>
  </conditionalFormatting>
  <conditionalFormatting sqref="R43">
    <cfRule type="expression" dxfId="48" priority="112">
      <formula>ISTEXT(R43)</formula>
    </cfRule>
  </conditionalFormatting>
  <conditionalFormatting sqref="S43">
    <cfRule type="expression" dxfId="47" priority="111">
      <formula>ISTEXT(S43)</formula>
    </cfRule>
  </conditionalFormatting>
  <conditionalFormatting sqref="T43">
    <cfRule type="expression" dxfId="46" priority="110">
      <formula>ISTEXT(T43)</formula>
    </cfRule>
  </conditionalFormatting>
  <conditionalFormatting sqref="U43">
    <cfRule type="expression" dxfId="45" priority="109">
      <formula>ISTEXT(U43)</formula>
    </cfRule>
  </conditionalFormatting>
  <conditionalFormatting sqref="B44">
    <cfRule type="expression" dxfId="44" priority="108">
      <formula>ISTEXT(B44)</formula>
    </cfRule>
  </conditionalFormatting>
  <conditionalFormatting sqref="C44">
    <cfRule type="expression" dxfId="43" priority="107">
      <formula>ISTEXT(C44)</formula>
    </cfRule>
  </conditionalFormatting>
  <conditionalFormatting sqref="D44:U44">
    <cfRule type="expression" dxfId="42" priority="106">
      <formula>ISTEXT(D44)</formula>
    </cfRule>
  </conditionalFormatting>
  <conditionalFormatting sqref="B45">
    <cfRule type="expression" dxfId="41" priority="105">
      <formula>ISTEXT(B45)</formula>
    </cfRule>
  </conditionalFormatting>
  <conditionalFormatting sqref="C45">
    <cfRule type="expression" dxfId="40" priority="104">
      <formula>ISTEXT(C45)</formula>
    </cfRule>
  </conditionalFormatting>
  <conditionalFormatting sqref="D45">
    <cfRule type="expression" dxfId="39" priority="103">
      <formula>ISTEXT(D45)</formula>
    </cfRule>
  </conditionalFormatting>
  <conditionalFormatting sqref="E45">
    <cfRule type="expression" dxfId="38" priority="102">
      <formula>ISTEXT(E45)</formula>
    </cfRule>
  </conditionalFormatting>
  <conditionalFormatting sqref="F45">
    <cfRule type="expression" dxfId="37" priority="101">
      <formula>ISTEXT(F45)</formula>
    </cfRule>
  </conditionalFormatting>
  <conditionalFormatting sqref="G45">
    <cfRule type="expression" dxfId="36" priority="100">
      <formula>ISTEXT(G45)</formula>
    </cfRule>
  </conditionalFormatting>
  <conditionalFormatting sqref="H45">
    <cfRule type="expression" dxfId="35" priority="99">
      <formula>ISTEXT(H45)</formula>
    </cfRule>
  </conditionalFormatting>
  <conditionalFormatting sqref="I45">
    <cfRule type="expression" dxfId="34" priority="98">
      <formula>ISTEXT(I45)</formula>
    </cfRule>
  </conditionalFormatting>
  <conditionalFormatting sqref="J45">
    <cfRule type="expression" dxfId="33" priority="97">
      <formula>ISTEXT(J45)</formula>
    </cfRule>
  </conditionalFormatting>
  <conditionalFormatting sqref="K45">
    <cfRule type="expression" dxfId="32" priority="96">
      <formula>ISTEXT(K45)</formula>
    </cfRule>
  </conditionalFormatting>
  <conditionalFormatting sqref="N45">
    <cfRule type="expression" dxfId="31" priority="95">
      <formula>ISTEXT(N45)</formula>
    </cfRule>
  </conditionalFormatting>
  <conditionalFormatting sqref="O45">
    <cfRule type="expression" dxfId="30" priority="94">
      <formula>ISTEXT(O45)</formula>
    </cfRule>
  </conditionalFormatting>
  <conditionalFormatting sqref="P45">
    <cfRule type="expression" dxfId="29" priority="93">
      <formula>ISTEXT(P45)</formula>
    </cfRule>
  </conditionalFormatting>
  <conditionalFormatting sqref="Q45">
    <cfRule type="expression" dxfId="28" priority="92">
      <formula>ISTEXT(Q45)</formula>
    </cfRule>
  </conditionalFormatting>
  <conditionalFormatting sqref="R45">
    <cfRule type="expression" dxfId="27" priority="91">
      <formula>ISTEXT(R45)</formula>
    </cfRule>
  </conditionalFormatting>
  <conditionalFormatting sqref="S45">
    <cfRule type="expression" dxfId="26" priority="90">
      <formula>ISTEXT(S45)</formula>
    </cfRule>
  </conditionalFormatting>
  <conditionalFormatting sqref="T45">
    <cfRule type="expression" dxfId="25" priority="89">
      <formula>ISTEXT(T45)</formula>
    </cfRule>
  </conditionalFormatting>
  <conditionalFormatting sqref="U45">
    <cfRule type="expression" dxfId="24" priority="88">
      <formula>ISTEXT(U45)</formula>
    </cfRule>
  </conditionalFormatting>
  <conditionalFormatting sqref="B46">
    <cfRule type="expression" dxfId="23" priority="87">
      <formula>ISTEXT(B46)</formula>
    </cfRule>
  </conditionalFormatting>
  <conditionalFormatting sqref="C46">
    <cfRule type="expression" dxfId="22" priority="86">
      <formula>ISTEXT(C46)</formula>
    </cfRule>
  </conditionalFormatting>
  <conditionalFormatting sqref="D46:U46">
    <cfRule type="expression" dxfId="21" priority="85">
      <formula>ISTEXT(D46)</formula>
    </cfRule>
  </conditionalFormatting>
  <conditionalFormatting sqref="B47">
    <cfRule type="expression" dxfId="20" priority="84">
      <formula>ISTEXT(B47)</formula>
    </cfRule>
  </conditionalFormatting>
  <conditionalFormatting sqref="C47">
    <cfRule type="expression" dxfId="19" priority="83">
      <formula>ISTEXT(C47)</formula>
    </cfRule>
  </conditionalFormatting>
  <conditionalFormatting sqref="D47">
    <cfRule type="expression" dxfId="18" priority="82">
      <formula>ISTEXT(D47)</formula>
    </cfRule>
  </conditionalFormatting>
  <conditionalFormatting sqref="E47">
    <cfRule type="expression" dxfId="17" priority="81">
      <formula>ISTEXT(E47)</formula>
    </cfRule>
  </conditionalFormatting>
  <conditionalFormatting sqref="F47">
    <cfRule type="expression" dxfId="16" priority="80">
      <formula>ISTEXT(F47)</formula>
    </cfRule>
  </conditionalFormatting>
  <conditionalFormatting sqref="G47">
    <cfRule type="expression" dxfId="15" priority="79">
      <formula>ISTEXT(G47)</formula>
    </cfRule>
  </conditionalFormatting>
  <conditionalFormatting sqref="H47">
    <cfRule type="expression" dxfId="14" priority="78">
      <formula>ISTEXT(H47)</formula>
    </cfRule>
  </conditionalFormatting>
  <conditionalFormatting sqref="I47">
    <cfRule type="expression" dxfId="13" priority="77">
      <formula>ISTEXT(I47)</formula>
    </cfRule>
  </conditionalFormatting>
  <conditionalFormatting sqref="J47">
    <cfRule type="expression" dxfId="12" priority="76">
      <formula>ISTEXT(J47)</formula>
    </cfRule>
  </conditionalFormatting>
  <conditionalFormatting sqref="K47">
    <cfRule type="expression" dxfId="11" priority="75">
      <formula>ISTEXT(K47)</formula>
    </cfRule>
  </conditionalFormatting>
  <conditionalFormatting sqref="N47">
    <cfRule type="expression" dxfId="10" priority="74">
      <formula>ISTEXT(N47)</formula>
    </cfRule>
  </conditionalFormatting>
  <conditionalFormatting sqref="O47">
    <cfRule type="expression" dxfId="9" priority="73">
      <formula>ISTEXT(O47)</formula>
    </cfRule>
  </conditionalFormatting>
  <conditionalFormatting sqref="P47">
    <cfRule type="expression" dxfId="8" priority="72">
      <formula>ISTEXT(P47)</formula>
    </cfRule>
  </conditionalFormatting>
  <conditionalFormatting sqref="Q47">
    <cfRule type="expression" dxfId="7" priority="71">
      <formula>ISTEXT(Q47)</formula>
    </cfRule>
  </conditionalFormatting>
  <conditionalFormatting sqref="R47">
    <cfRule type="expression" dxfId="6" priority="70">
      <formula>ISTEXT(R47)</formula>
    </cfRule>
  </conditionalFormatting>
  <conditionalFormatting sqref="S47">
    <cfRule type="expression" dxfId="5" priority="69">
      <formula>ISTEXT(S47)</formula>
    </cfRule>
  </conditionalFormatting>
  <conditionalFormatting sqref="T47">
    <cfRule type="expression" dxfId="4" priority="68">
      <formula>ISTEXT(T47)</formula>
    </cfRule>
  </conditionalFormatting>
  <conditionalFormatting sqref="U47">
    <cfRule type="expression" dxfId="3" priority="67">
      <formula>ISTEXT(U47)</formula>
    </cfRule>
  </conditionalFormatting>
  <conditionalFormatting sqref="B48">
    <cfRule type="expression" dxfId="2" priority="66">
      <formula>ISTEXT(B48)</formula>
    </cfRule>
  </conditionalFormatting>
  <conditionalFormatting sqref="C48">
    <cfRule type="expression" dxfId="1" priority="65">
      <formula>ISTEXT(C48)</formula>
    </cfRule>
  </conditionalFormatting>
  <conditionalFormatting sqref="D48:U48">
    <cfRule type="expression" dxfId="0" priority="64">
      <formula>ISTEXT(D48)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Inf Conc.</vt:lpstr>
      <vt:lpstr>Inf Loads</vt:lpstr>
      <vt:lpstr>Eff Conc.</vt:lpstr>
      <vt:lpstr>Eff Loads</vt:lpstr>
      <vt:lpstr>Inf QAQC MLs</vt:lpstr>
      <vt:lpstr>Eff QAQC MLs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Kimberly Odom</cp:lastModifiedBy>
  <cp:lastPrinted>2012-09-12T17:43:24Z</cp:lastPrinted>
  <dcterms:created xsi:type="dcterms:W3CDTF">2012-05-04T22:10:30Z</dcterms:created>
  <dcterms:modified xsi:type="dcterms:W3CDTF">2013-01-31T00:05:40Z</dcterms:modified>
</cp:coreProperties>
</file>